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plavalaguna-my.sharepoint.com/personal/lfarina_plavalaguna_com/Documents/LF/KB 2024/03_ZAJEDNICKI PROJEKTI/AC SAVUDRIJA  - BAZEN + UG. OBJEKT/"/>
    </mc:Choice>
  </mc:AlternateContent>
  <xr:revisionPtr revIDLastSave="189" documentId="8_{A6EF7E2F-7839-49FE-8E0E-6E556EE9ECCF}" xr6:coauthVersionLast="47" xr6:coauthVersionMax="47" xr10:uidLastSave="{096102AA-D6F0-4626-B1F7-C1EE12CE4D3D}"/>
  <bookViews>
    <workbookView xWindow="-120" yWindow="-120" windowWidth="29040" windowHeight="15840" tabRatio="824" activeTab="3" xr2:uid="{71F696CB-3D64-4A2A-88E9-D0D2E6B1BFA1}"/>
  </bookViews>
  <sheets>
    <sheet name="SC3_BAZENSKA TEHNIKA" sheetId="2" r:id="rId1"/>
    <sheet name="SC3_STROJARSKE INSTALACIJE" sheetId="1" r:id="rId2"/>
    <sheet name="UO_STROJARSKE INSTALACIJE" sheetId="3" r:id="rId3"/>
    <sheet name="REKAPITULACIJA" sheetId="4" r:id="rId4"/>
  </sheets>
  <externalReferences>
    <externalReference r:id="rId5"/>
    <externalReference r:id="rId6"/>
    <externalReference r:id="rId7"/>
  </externalReferences>
  <definedNames>
    <definedName name="_xlnm._FilterDatabase" localSheetId="0" hidden="1">'SC3_BAZENSKA TEHNIKA'!$A$1:$K$3258</definedName>
    <definedName name="_xlnm._FilterDatabase" localSheetId="1" hidden="1">'SC3_STROJARSKE INSTALACIJE'!$A$6:$J$979</definedName>
    <definedName name="_xlnm._FilterDatabase" localSheetId="2" hidden="1">'UO_STROJARSKE INSTALACIJE'!$B$5:$B$291</definedName>
    <definedName name="Excel_BuiltIn_Print_Area_5" localSheetId="2">#REF!</definedName>
    <definedName name="Excel_BuiltIn_Print_Area_5">#REF!</definedName>
    <definedName name="Excel_BuiltIn_Print_Area_5_1" localSheetId="2">#REF!</definedName>
    <definedName name="Excel_BuiltIn_Print_Area_5_1">#REF!</definedName>
    <definedName name="Excel_BuiltIn_Print_Titles_4_1" localSheetId="0">'[1]VODOVOD I KANALIZACIJA'!#REF!</definedName>
    <definedName name="Excel_BuiltIn_Print_Titles_4_1" localSheetId="1">'[1]VODOVOD I KANALIZACIJA'!#REF!</definedName>
    <definedName name="Excel_BuiltIn_Print_Titles_4_1" localSheetId="2">'[2]VODOVOD I KANALIZACIJA'!#REF!</definedName>
    <definedName name="Excel_BuiltIn_Print_Titles_4_1">'[3]VODOVOD I KANALIZACIJA'!#REF!</definedName>
    <definedName name="_xlnm.Print_Area" localSheetId="0">'SC3_BAZENSKA TEHNIKA'!$A$1:$I$3245</definedName>
    <definedName name="_xlnm.Print_Area" localSheetId="1">'SC3_STROJARSKE INSTALACIJE'!$B$1:$J$979</definedName>
    <definedName name="_xlnm.Print_Area" localSheetId="2">'UO_STROJARSKE INSTALACIJE'!$A$1:$J$291</definedName>
    <definedName name="u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D6" i="4"/>
  <c r="D7" i="4"/>
  <c r="D5" i="4"/>
  <c r="I289" i="3"/>
  <c r="C283" i="3"/>
  <c r="E282" i="3"/>
  <c r="C282" i="3"/>
  <c r="E281" i="3"/>
  <c r="C281" i="3"/>
  <c r="E280" i="3"/>
  <c r="C280" i="3"/>
  <c r="E276" i="3"/>
  <c r="C276" i="3"/>
  <c r="I270" i="3"/>
  <c r="I266" i="3"/>
  <c r="I263" i="3"/>
  <c r="G261" i="3"/>
  <c r="I261" i="3" s="1"/>
  <c r="G251" i="3"/>
  <c r="I251" i="3" s="1"/>
  <c r="G248" i="3"/>
  <c r="I248" i="3" s="1"/>
  <c r="I246" i="3"/>
  <c r="I242" i="3"/>
  <c r="I237" i="3"/>
  <c r="I233" i="3"/>
  <c r="I229" i="3"/>
  <c r="I225" i="3"/>
  <c r="I221" i="3"/>
  <c r="I217" i="3"/>
  <c r="I204" i="3"/>
  <c r="I202" i="3"/>
  <c r="I197" i="3"/>
  <c r="I189" i="3"/>
  <c r="I185" i="3"/>
  <c r="I184" i="3"/>
  <c r="I183" i="3"/>
  <c r="E151" i="3"/>
  <c r="C151" i="3"/>
  <c r="I148" i="3"/>
  <c r="I145" i="3"/>
  <c r="I143" i="3"/>
  <c r="I141" i="3"/>
  <c r="I140" i="3"/>
  <c r="I136" i="3"/>
  <c r="I135" i="3"/>
  <c r="I131" i="3"/>
  <c r="I130" i="3"/>
  <c r="I125" i="3"/>
  <c r="I124" i="3"/>
  <c r="I113" i="3"/>
  <c r="I112" i="3"/>
  <c r="E95" i="3"/>
  <c r="C95" i="3"/>
  <c r="I92" i="3"/>
  <c r="I89" i="3"/>
  <c r="I87" i="3"/>
  <c r="I84" i="3"/>
  <c r="I82" i="3"/>
  <c r="I81" i="3"/>
  <c r="I77" i="3"/>
  <c r="I69" i="3"/>
  <c r="I66" i="3"/>
  <c r="I64" i="3"/>
  <c r="I63" i="3"/>
  <c r="I287" i="3" s="1"/>
  <c r="I52" i="3"/>
  <c r="I51" i="3"/>
  <c r="I36" i="3"/>
  <c r="I35" i="3"/>
  <c r="I25" i="3"/>
  <c r="I24" i="3"/>
  <c r="I284" i="3" l="1"/>
  <c r="I288" i="3"/>
  <c r="I290" i="3" s="1"/>
  <c r="I151" i="3"/>
  <c r="I281" i="3" s="1"/>
  <c r="I276" i="3"/>
  <c r="I282" i="3" s="1"/>
  <c r="I95" i="3"/>
  <c r="I280" i="3" s="1"/>
  <c r="I291" i="3" l="1"/>
  <c r="I283" i="3"/>
  <c r="I285" i="3" s="1"/>
  <c r="D3209" i="2"/>
  <c r="D3198" i="2"/>
  <c r="D3187" i="2"/>
  <c r="D3183" i="2"/>
  <c r="D3225" i="2" s="1"/>
  <c r="H3181" i="2"/>
  <c r="H3175" i="2"/>
  <c r="H3170" i="2"/>
  <c r="H3167" i="2"/>
  <c r="H3165" i="2"/>
  <c r="H3160" i="2"/>
  <c r="H3157" i="2"/>
  <c r="H3154" i="2"/>
  <c r="H3151" i="2"/>
  <c r="D3147" i="2"/>
  <c r="D3223" i="2" s="1"/>
  <c r="H3145" i="2"/>
  <c r="H3143" i="2"/>
  <c r="H3141" i="2"/>
  <c r="H3139" i="2"/>
  <c r="H3137" i="2"/>
  <c r="H3135" i="2"/>
  <c r="H3134" i="2"/>
  <c r="H3131" i="2"/>
  <c r="H3129" i="2"/>
  <c r="H3126" i="2"/>
  <c r="H3123" i="2"/>
  <c r="H3119" i="2"/>
  <c r="H3116" i="2"/>
  <c r="H3110" i="2"/>
  <c r="H3105" i="2"/>
  <c r="H3100" i="2"/>
  <c r="D3094" i="2"/>
  <c r="D3221" i="2" s="1"/>
  <c r="H3091" i="2"/>
  <c r="H3089" i="2"/>
  <c r="H3087" i="2"/>
  <c r="H3084" i="2"/>
  <c r="H3083" i="2"/>
  <c r="H3079" i="2"/>
  <c r="H3078" i="2"/>
  <c r="H3077" i="2"/>
  <c r="H3075" i="2"/>
  <c r="H3073" i="2"/>
  <c r="H3072" i="2"/>
  <c r="H3071" i="2"/>
  <c r="H3069" i="2"/>
  <c r="H3068" i="2"/>
  <c r="H3067" i="2"/>
  <c r="H3066" i="2"/>
  <c r="H3065" i="2"/>
  <c r="H3063" i="2"/>
  <c r="H3062" i="2"/>
  <c r="H3061" i="2"/>
  <c r="H3057" i="2"/>
  <c r="H3054" i="2"/>
  <c r="H3050" i="2"/>
  <c r="H3049" i="2"/>
  <c r="H3044" i="2"/>
  <c r="H3040" i="2"/>
  <c r="H3039" i="2"/>
  <c r="H3027" i="2"/>
  <c r="H3026" i="2"/>
  <c r="D3007" i="2"/>
  <c r="D3219" i="2" s="1"/>
  <c r="H3005" i="2"/>
  <c r="H3003" i="2"/>
  <c r="H3001" i="2"/>
  <c r="H2999" i="2"/>
  <c r="H2997" i="2"/>
  <c r="H2995" i="2"/>
  <c r="H2993" i="2"/>
  <c r="H2991" i="2"/>
  <c r="H2988" i="2"/>
  <c r="H2984" i="2"/>
  <c r="H2981" i="2"/>
  <c r="H2978" i="2"/>
  <c r="H2975" i="2"/>
  <c r="H2972" i="2"/>
  <c r="H2970" i="2"/>
  <c r="H2968" i="2"/>
  <c r="H2963" i="2"/>
  <c r="H2961" i="2"/>
  <c r="H2957" i="2"/>
  <c r="H2954" i="2"/>
  <c r="H2951" i="2"/>
  <c r="H2947" i="2"/>
  <c r="H2944" i="2"/>
  <c r="H2943" i="2"/>
  <c r="H2940" i="2"/>
  <c r="H2937" i="2"/>
  <c r="H2934" i="2"/>
  <c r="H2930" i="2"/>
  <c r="H2926" i="2"/>
  <c r="H2925" i="2"/>
  <c r="H2913" i="2"/>
  <c r="H2912" i="2"/>
  <c r="H2902" i="2"/>
  <c r="H2901" i="2"/>
  <c r="D2889" i="2"/>
  <c r="D3217" i="2" s="1"/>
  <c r="H2887" i="2"/>
  <c r="H2885" i="2"/>
  <c r="H2877" i="2"/>
  <c r="H2874" i="2"/>
  <c r="H2873" i="2"/>
  <c r="H2871" i="2"/>
  <c r="H2870" i="2"/>
  <c r="H2869" i="2"/>
  <c r="H2868" i="2"/>
  <c r="H2867" i="2"/>
  <c r="H2866" i="2"/>
  <c r="H2862" i="2"/>
  <c r="H2861" i="2"/>
  <c r="F2859" i="2"/>
  <c r="H2859" i="2" s="1"/>
  <c r="F2858" i="2"/>
  <c r="H2858" i="2" s="1"/>
  <c r="F2857" i="2"/>
  <c r="H2857" i="2" s="1"/>
  <c r="H2856" i="2"/>
  <c r="H2855" i="2"/>
  <c r="H2854" i="2"/>
  <c r="H2853" i="2"/>
  <c r="H2852" i="2"/>
  <c r="H2851" i="2"/>
  <c r="H2850" i="2"/>
  <c r="H2849" i="2"/>
  <c r="H2848" i="2"/>
  <c r="H2847" i="2"/>
  <c r="H2831" i="2"/>
  <c r="H2830" i="2"/>
  <c r="H2829" i="2"/>
  <c r="H2828" i="2"/>
  <c r="H2827" i="2"/>
  <c r="H2826" i="2"/>
  <c r="H2825" i="2"/>
  <c r="H2824" i="2"/>
  <c r="H2823" i="2"/>
  <c r="H2822" i="2"/>
  <c r="H2821" i="2"/>
  <c r="H2820" i="2"/>
  <c r="H2819" i="2"/>
  <c r="H2818" i="2"/>
  <c r="H2817" i="2"/>
  <c r="H2815" i="2"/>
  <c r="H2814" i="2"/>
  <c r="H2813" i="2"/>
  <c r="H2812" i="2"/>
  <c r="H2811" i="2"/>
  <c r="H2810" i="2"/>
  <c r="H2809" i="2"/>
  <c r="H2808" i="2"/>
  <c r="H2807" i="2"/>
  <c r="H2806" i="2"/>
  <c r="H2804" i="2"/>
  <c r="H2803" i="2"/>
  <c r="H2802" i="2"/>
  <c r="H2801" i="2"/>
  <c r="H2800" i="2"/>
  <c r="H2799" i="2"/>
  <c r="H2798" i="2"/>
  <c r="D2778" i="2"/>
  <c r="D3216" i="2" s="1"/>
  <c r="F2775" i="2"/>
  <c r="H2775" i="2" s="1"/>
  <c r="H2768" i="2"/>
  <c r="H2763" i="2"/>
  <c r="H2760" i="2"/>
  <c r="H2757" i="2"/>
  <c r="H2752" i="2"/>
  <c r="H2747" i="2"/>
  <c r="H2739" i="2"/>
  <c r="H2736" i="2"/>
  <c r="H2733" i="2"/>
  <c r="H2730" i="2"/>
  <c r="H2727" i="2"/>
  <c r="H2726" i="2"/>
  <c r="H2725" i="2"/>
  <c r="H2724" i="2"/>
  <c r="H2723" i="2"/>
  <c r="H2722" i="2"/>
  <c r="D2715" i="2"/>
  <c r="D3215" i="2" s="1"/>
  <c r="H2713" i="2"/>
  <c r="H2710" i="2"/>
  <c r="H2707" i="2"/>
  <c r="H2704" i="2"/>
  <c r="H2701" i="2"/>
  <c r="H2698" i="2"/>
  <c r="H2695" i="2"/>
  <c r="H2692" i="2"/>
  <c r="H2689" i="2"/>
  <c r="H2688" i="2"/>
  <c r="H2687" i="2"/>
  <c r="F2686" i="2"/>
  <c r="H2686" i="2" s="1"/>
  <c r="H2685" i="2"/>
  <c r="H2684" i="2"/>
  <c r="H2683" i="2"/>
  <c r="H2682" i="2"/>
  <c r="H2681" i="2"/>
  <c r="H2673" i="2"/>
  <c r="H2672" i="2"/>
  <c r="H2671" i="2"/>
  <c r="F2670" i="2"/>
  <c r="H2670" i="2" s="1"/>
  <c r="H2669" i="2"/>
  <c r="H2668" i="2"/>
  <c r="H2667" i="2"/>
  <c r="H2666" i="2"/>
  <c r="H2665" i="2"/>
  <c r="H2657" i="2"/>
  <c r="H2656" i="2"/>
  <c r="H2655" i="2"/>
  <c r="F2654" i="2"/>
  <c r="H2654" i="2" s="1"/>
  <c r="H2653" i="2"/>
  <c r="H2652" i="2"/>
  <c r="H2651" i="2"/>
  <c r="H2650" i="2"/>
  <c r="H2649" i="2"/>
  <c r="H2641" i="2"/>
  <c r="H2640" i="2"/>
  <c r="H2590" i="2"/>
  <c r="H2585" i="2"/>
  <c r="H2584" i="2"/>
  <c r="D2578" i="2"/>
  <c r="D3214" i="2" s="1"/>
  <c r="H2575" i="2"/>
  <c r="H2573" i="2"/>
  <c r="H2569" i="2"/>
  <c r="H2568" i="2"/>
  <c r="H2565" i="2"/>
  <c r="H2564" i="2"/>
  <c r="H2563" i="2"/>
  <c r="H2557" i="2"/>
  <c r="H2556" i="2"/>
  <c r="H2555" i="2"/>
  <c r="H2554" i="2"/>
  <c r="H2552" i="2"/>
  <c r="H2550" i="2"/>
  <c r="H2547" i="2"/>
  <c r="H2546" i="2"/>
  <c r="H2545" i="2"/>
  <c r="H2544" i="2"/>
  <c r="H2543" i="2"/>
  <c r="H2542" i="2"/>
  <c r="H2541" i="2"/>
  <c r="H2540" i="2"/>
  <c r="H2539" i="2"/>
  <c r="H2536" i="2"/>
  <c r="H2535" i="2"/>
  <c r="H2533" i="2"/>
  <c r="H2532" i="2"/>
  <c r="H2527" i="2"/>
  <c r="H2523" i="2"/>
  <c r="H2522" i="2"/>
  <c r="D2514" i="2"/>
  <c r="D3213" i="2" s="1"/>
  <c r="H2511" i="2"/>
  <c r="H2508" i="2"/>
  <c r="H2504" i="2"/>
  <c r="H2503" i="2"/>
  <c r="H2502" i="2"/>
  <c r="H2501" i="2"/>
  <c r="H2498" i="2"/>
  <c r="H2494" i="2"/>
  <c r="H2490" i="2"/>
  <c r="H2484" i="2"/>
  <c r="H2480" i="2"/>
  <c r="D2475" i="2"/>
  <c r="D3212" i="2" s="1"/>
  <c r="H2472" i="2"/>
  <c r="H2469" i="2"/>
  <c r="H2466" i="2"/>
  <c r="H2462" i="2"/>
  <c r="H2461" i="2"/>
  <c r="H2460" i="2"/>
  <c r="H2459" i="2"/>
  <c r="H2458" i="2"/>
  <c r="H2457" i="2"/>
  <c r="H2456" i="2"/>
  <c r="H2455" i="2"/>
  <c r="H2452" i="2"/>
  <c r="H2451" i="2"/>
  <c r="H2450" i="2"/>
  <c r="H2449" i="2"/>
  <c r="H2448" i="2"/>
  <c r="H2445" i="2"/>
  <c r="H2444" i="2"/>
  <c r="H2443" i="2"/>
  <c r="H2438" i="2"/>
  <c r="H2435" i="2"/>
  <c r="H2431" i="2"/>
  <c r="H2427" i="2"/>
  <c r="H2423" i="2"/>
  <c r="H2422" i="2"/>
  <c r="H2421" i="2"/>
  <c r="H2420" i="2"/>
  <c r="H2419" i="2"/>
  <c r="H2418" i="2"/>
  <c r="H2417" i="2"/>
  <c r="H2412" i="2"/>
  <c r="H2411" i="2"/>
  <c r="H2410" i="2"/>
  <c r="H2409" i="2"/>
  <c r="H2408" i="2"/>
  <c r="H2407" i="2"/>
  <c r="H2406" i="2"/>
  <c r="H2405" i="2"/>
  <c r="H2404" i="2"/>
  <c r="H2403" i="2"/>
  <c r="H2397" i="2"/>
  <c r="H2396" i="2"/>
  <c r="H2385" i="2"/>
  <c r="H2381" i="2"/>
  <c r="H2380" i="2"/>
  <c r="H2379" i="2"/>
  <c r="H2378" i="2"/>
  <c r="H2377" i="2"/>
  <c r="H2376" i="2"/>
  <c r="H2375" i="2"/>
  <c r="H2374" i="2"/>
  <c r="H2373" i="2"/>
  <c r="H2372" i="2"/>
  <c r="H2371" i="2"/>
  <c r="H2370" i="2"/>
  <c r="H2369" i="2"/>
  <c r="H2368" i="2"/>
  <c r="H2367" i="2"/>
  <c r="H2366" i="2"/>
  <c r="H2365" i="2"/>
  <c r="H2364" i="2"/>
  <c r="H2363" i="2"/>
  <c r="H2362" i="2"/>
  <c r="H2361" i="2"/>
  <c r="H2360" i="2"/>
  <c r="H2359" i="2"/>
  <c r="H2358" i="2"/>
  <c r="H2357" i="2"/>
  <c r="H2356" i="2"/>
  <c r="H2355" i="2"/>
  <c r="H2354" i="2"/>
  <c r="H2353" i="2"/>
  <c r="H2352" i="2"/>
  <c r="H2351" i="2"/>
  <c r="H2350" i="2"/>
  <c r="H2349" i="2"/>
  <c r="H2348" i="2"/>
  <c r="H2347" i="2"/>
  <c r="H2346" i="2"/>
  <c r="H2345" i="2"/>
  <c r="H2344" i="2"/>
  <c r="H2342" i="2"/>
  <c r="H2341" i="2"/>
  <c r="H2340" i="2"/>
  <c r="H2339" i="2"/>
  <c r="H2338" i="2"/>
  <c r="H2337" i="2"/>
  <c r="H2336" i="2"/>
  <c r="H2335" i="2"/>
  <c r="H2334" i="2"/>
  <c r="H2333" i="2"/>
  <c r="H2332" i="2"/>
  <c r="H2331" i="2"/>
  <c r="H2330" i="2"/>
  <c r="H2329" i="2"/>
  <c r="H2328" i="2"/>
  <c r="H2327" i="2"/>
  <c r="H2326" i="2"/>
  <c r="H2325" i="2"/>
  <c r="H2324" i="2"/>
  <c r="H2323" i="2"/>
  <c r="H2322" i="2"/>
  <c r="H2321" i="2"/>
  <c r="H2320" i="2"/>
  <c r="H2319" i="2"/>
  <c r="H2318" i="2"/>
  <c r="H2317" i="2"/>
  <c r="H2316" i="2"/>
  <c r="H2315" i="2"/>
  <c r="H2314" i="2"/>
  <c r="H2313" i="2"/>
  <c r="H2312" i="2"/>
  <c r="H2310" i="2"/>
  <c r="H2309" i="2"/>
  <c r="H2308" i="2"/>
  <c r="H2306" i="2"/>
  <c r="H2305" i="2"/>
  <c r="H2304" i="2"/>
  <c r="H2303" i="2"/>
  <c r="H2302" i="2"/>
  <c r="H2301" i="2"/>
  <c r="H2300" i="2"/>
  <c r="H2299" i="2"/>
  <c r="H2298" i="2"/>
  <c r="H2297" i="2"/>
  <c r="H2296" i="2"/>
  <c r="H2295" i="2"/>
  <c r="H2294" i="2"/>
  <c r="H2293" i="2"/>
  <c r="H2291" i="2"/>
  <c r="H2290" i="2"/>
  <c r="H2289" i="2"/>
  <c r="H2288" i="2"/>
  <c r="H2287" i="2"/>
  <c r="H2286" i="2"/>
  <c r="H2285" i="2"/>
  <c r="H2284" i="2"/>
  <c r="H2283" i="2"/>
  <c r="H2282" i="2"/>
  <c r="H2281" i="2"/>
  <c r="H2280" i="2"/>
  <c r="H2279" i="2"/>
  <c r="H2278" i="2"/>
  <c r="H2276" i="2"/>
  <c r="H2275" i="2"/>
  <c r="H2274" i="2"/>
  <c r="H2273" i="2"/>
  <c r="H2272" i="2"/>
  <c r="H2271" i="2"/>
  <c r="H2270" i="2"/>
  <c r="H2269" i="2"/>
  <c r="H2268" i="2"/>
  <c r="H2267" i="2"/>
  <c r="H2266" i="2"/>
  <c r="H2265" i="2"/>
  <c r="H2264" i="2"/>
  <c r="H2263" i="2"/>
  <c r="H2257" i="2"/>
  <c r="H2256" i="2"/>
  <c r="H2255" i="2"/>
  <c r="H2254" i="2"/>
  <c r="H2253" i="2"/>
  <c r="H2252" i="2"/>
  <c r="H2251" i="2"/>
  <c r="H2250" i="2"/>
  <c r="H2249" i="2"/>
  <c r="H2248" i="2"/>
  <c r="H2247" i="2"/>
  <c r="H2246" i="2"/>
  <c r="H2245" i="2"/>
  <c r="H2244" i="2"/>
  <c r="H2239" i="2"/>
  <c r="H2236" i="2"/>
  <c r="H2235" i="2"/>
  <c r="H2234" i="2"/>
  <c r="H2233" i="2"/>
  <c r="H2232" i="2"/>
  <c r="H2231" i="2"/>
  <c r="H2230" i="2"/>
  <c r="H2229" i="2"/>
  <c r="H2228" i="2"/>
  <c r="H2227" i="2"/>
  <c r="D2223" i="2"/>
  <c r="D3211" i="2" s="1"/>
  <c r="H2221" i="2"/>
  <c r="H2219" i="2"/>
  <c r="H2217" i="2"/>
  <c r="H2215" i="2"/>
  <c r="H2212" i="2"/>
  <c r="H2209" i="2"/>
  <c r="H2207" i="2"/>
  <c r="H2205" i="2"/>
  <c r="H2204" i="2"/>
  <c r="H2203" i="2"/>
  <c r="H2196" i="2"/>
  <c r="H2192" i="2"/>
  <c r="H2189" i="2"/>
  <c r="H2188" i="2"/>
  <c r="H2177" i="2"/>
  <c r="H2176" i="2"/>
  <c r="H2175" i="2"/>
  <c r="H2174" i="2"/>
  <c r="H2171" i="2"/>
  <c r="H2170" i="2"/>
  <c r="D2152" i="2"/>
  <c r="D3206" i="2" s="1"/>
  <c r="H2150" i="2"/>
  <c r="H2148" i="2"/>
  <c r="H2139" i="2"/>
  <c r="H2138" i="2"/>
  <c r="H2137" i="2"/>
  <c r="H2134" i="2"/>
  <c r="H2133" i="2"/>
  <c r="H2132" i="2"/>
  <c r="H2131" i="2"/>
  <c r="H2130" i="2"/>
  <c r="H2129" i="2"/>
  <c r="H2128" i="2"/>
  <c r="H2127" i="2"/>
  <c r="H2126" i="2"/>
  <c r="H2122" i="2"/>
  <c r="H2121" i="2"/>
  <c r="H2120" i="2"/>
  <c r="F2119" i="2"/>
  <c r="H2119" i="2" s="1"/>
  <c r="F2118" i="2"/>
  <c r="H2118" i="2" s="1"/>
  <c r="F2117" i="2"/>
  <c r="H2117" i="2" s="1"/>
  <c r="H2116" i="2"/>
  <c r="H2115" i="2"/>
  <c r="H2114" i="2"/>
  <c r="H2113" i="2"/>
  <c r="H2112" i="2"/>
  <c r="H2111" i="2"/>
  <c r="H2110" i="2"/>
  <c r="H2109" i="2"/>
  <c r="H2108" i="2"/>
  <c r="H2107" i="2"/>
  <c r="H2092" i="2"/>
  <c r="H2091" i="2"/>
  <c r="H2090" i="2"/>
  <c r="H2089" i="2"/>
  <c r="H2088" i="2"/>
  <c r="H2087" i="2"/>
  <c r="H2086" i="2"/>
  <c r="H2085" i="2"/>
  <c r="H2084" i="2"/>
  <c r="H2083" i="2"/>
  <c r="H2082" i="2"/>
  <c r="H2081" i="2"/>
  <c r="H2080" i="2"/>
  <c r="H2079" i="2"/>
  <c r="H2078" i="2"/>
  <c r="H2076" i="2"/>
  <c r="H2075" i="2"/>
  <c r="H2074" i="2"/>
  <c r="H2073" i="2"/>
  <c r="H2072" i="2"/>
  <c r="H2071" i="2"/>
  <c r="H2070" i="2"/>
  <c r="H2069" i="2"/>
  <c r="H2068" i="2"/>
  <c r="H2067" i="2"/>
  <c r="H2066" i="2"/>
  <c r="H2065" i="2"/>
  <c r="H2063" i="2"/>
  <c r="H2062" i="2"/>
  <c r="H2061" i="2"/>
  <c r="H2060" i="2"/>
  <c r="H2059" i="2"/>
  <c r="H2058" i="2"/>
  <c r="H2057" i="2"/>
  <c r="D2037" i="2"/>
  <c r="D3205" i="2" s="1"/>
  <c r="F2035" i="2"/>
  <c r="H2035" i="2" s="1"/>
  <c r="F2034" i="2"/>
  <c r="H2034" i="2" s="1"/>
  <c r="H2027" i="2"/>
  <c r="H2026" i="2"/>
  <c r="H2021" i="2"/>
  <c r="H2018" i="2"/>
  <c r="H2015" i="2"/>
  <c r="H2011" i="2"/>
  <c r="H2007" i="2"/>
  <c r="H2000" i="2"/>
  <c r="H1997" i="2"/>
  <c r="H1994" i="2"/>
  <c r="H1991" i="2"/>
  <c r="H1988" i="2"/>
  <c r="H1987" i="2"/>
  <c r="H1986" i="2"/>
  <c r="H1985" i="2"/>
  <c r="H1984" i="2"/>
  <c r="H1983" i="2"/>
  <c r="H1982" i="2"/>
  <c r="D1975" i="2"/>
  <c r="D3204" i="2" s="1"/>
  <c r="H1973" i="2"/>
  <c r="H1970" i="2"/>
  <c r="H1967" i="2"/>
  <c r="H1964" i="2"/>
  <c r="H1961" i="2"/>
  <c r="H1958" i="2"/>
  <c r="H1955" i="2"/>
  <c r="H1952" i="2"/>
  <c r="H1949" i="2"/>
  <c r="H1948" i="2"/>
  <c r="H1947" i="2"/>
  <c r="F1946" i="2"/>
  <c r="H1946" i="2" s="1"/>
  <c r="H1945" i="2"/>
  <c r="H1944" i="2"/>
  <c r="H1943" i="2"/>
  <c r="H1942" i="2"/>
  <c r="H1941" i="2"/>
  <c r="H1933" i="2"/>
  <c r="H1932" i="2"/>
  <c r="H1931" i="2"/>
  <c r="F1930" i="2"/>
  <c r="H1930" i="2" s="1"/>
  <c r="H1929" i="2"/>
  <c r="H1928" i="2"/>
  <c r="H1927" i="2"/>
  <c r="H1926" i="2"/>
  <c r="H1925" i="2"/>
  <c r="H1917" i="2"/>
  <c r="H1916" i="2"/>
  <c r="H1915" i="2"/>
  <c r="F1914" i="2"/>
  <c r="H1914" i="2" s="1"/>
  <c r="H1913" i="2"/>
  <c r="H1912" i="2"/>
  <c r="H1911" i="2"/>
  <c r="H1910" i="2"/>
  <c r="H1909" i="2"/>
  <c r="H1902" i="2"/>
  <c r="H1901" i="2"/>
  <c r="H1851" i="2"/>
  <c r="H1846" i="2"/>
  <c r="H1845" i="2"/>
  <c r="D1839" i="2"/>
  <c r="D3203" i="2" s="1"/>
  <c r="H1836" i="2"/>
  <c r="H1834" i="2"/>
  <c r="H1831" i="2"/>
  <c r="H1830" i="2"/>
  <c r="H1828" i="2"/>
  <c r="H1826" i="2"/>
  <c r="H1825" i="2"/>
  <c r="H1820" i="2"/>
  <c r="H1819" i="2"/>
  <c r="H1818" i="2"/>
  <c r="H1817" i="2"/>
  <c r="H1816" i="2"/>
  <c r="H1815" i="2"/>
  <c r="H1813" i="2"/>
  <c r="H1811" i="2"/>
  <c r="H1808" i="2"/>
  <c r="H1804" i="2"/>
  <c r="H1803" i="2"/>
  <c r="H1802" i="2"/>
  <c r="H1801" i="2"/>
  <c r="H1800" i="2"/>
  <c r="H1799" i="2"/>
  <c r="H1798" i="2"/>
  <c r="H1797" i="2"/>
  <c r="H1796" i="2"/>
  <c r="H1795" i="2"/>
  <c r="H1794" i="2"/>
  <c r="H1793" i="2"/>
  <c r="H1792" i="2"/>
  <c r="H1791" i="2"/>
  <c r="H1790" i="2"/>
  <c r="H1787" i="2"/>
  <c r="H1786" i="2"/>
  <c r="H1784" i="2"/>
  <c r="H1783" i="2"/>
  <c r="H1778" i="2"/>
  <c r="H1774" i="2"/>
  <c r="H1773" i="2"/>
  <c r="H1771" i="2"/>
  <c r="H1770" i="2"/>
  <c r="H1764" i="2"/>
  <c r="H1763" i="2"/>
  <c r="H1762" i="2"/>
  <c r="H1761" i="2"/>
  <c r="H1759" i="2"/>
  <c r="H1757" i="2"/>
  <c r="H1756" i="2"/>
  <c r="H1755" i="2"/>
  <c r="H1751" i="2"/>
  <c r="H1750" i="2"/>
  <c r="H1749" i="2"/>
  <c r="H1748" i="2"/>
  <c r="H1747" i="2"/>
  <c r="H1746" i="2"/>
  <c r="H1745" i="2"/>
  <c r="H1744" i="2"/>
  <c r="H1743" i="2"/>
  <c r="H1742" i="2"/>
  <c r="H1741" i="2"/>
  <c r="H1740" i="2"/>
  <c r="H1739" i="2"/>
  <c r="H1738" i="2"/>
  <c r="H1737" i="2"/>
  <c r="H1736" i="2"/>
  <c r="H1735" i="2"/>
  <c r="H1734" i="2"/>
  <c r="H1733" i="2"/>
  <c r="H1732" i="2"/>
  <c r="H1731" i="2"/>
  <c r="H1730" i="2"/>
  <c r="H1729" i="2"/>
  <c r="H1728" i="2"/>
  <c r="H1727" i="2"/>
  <c r="H1725" i="2"/>
  <c r="H1724" i="2"/>
  <c r="H1723" i="2"/>
  <c r="H1721" i="2"/>
  <c r="H1720" i="2"/>
  <c r="H1715" i="2"/>
  <c r="H1714" i="2"/>
  <c r="H1709" i="2"/>
  <c r="H1705" i="2"/>
  <c r="H1704" i="2"/>
  <c r="D1692" i="2"/>
  <c r="D3202" i="2" s="1"/>
  <c r="H1689" i="2"/>
  <c r="H1687" i="2"/>
  <c r="F1684" i="2"/>
  <c r="H1684" i="2" s="1"/>
  <c r="H1682" i="2"/>
  <c r="H1680" i="2"/>
  <c r="H1678" i="2"/>
  <c r="H1676" i="2"/>
  <c r="H1674" i="2"/>
  <c r="H1669" i="2"/>
  <c r="H1668" i="2"/>
  <c r="H1667" i="2"/>
  <c r="H1666" i="2"/>
  <c r="H1663" i="2"/>
  <c r="H1659" i="2"/>
  <c r="H1656" i="2"/>
  <c r="H1650" i="2"/>
  <c r="H1647" i="2"/>
  <c r="D1642" i="2"/>
  <c r="D3201" i="2" s="1"/>
  <c r="H1639" i="2"/>
  <c r="H1636" i="2"/>
  <c r="H1633" i="2"/>
  <c r="H1629" i="2"/>
  <c r="H1628" i="2"/>
  <c r="H1627" i="2"/>
  <c r="H1626" i="2"/>
  <c r="H1625" i="2"/>
  <c r="H1624" i="2"/>
  <c r="H1623" i="2"/>
  <c r="H1622" i="2"/>
  <c r="H1621" i="2"/>
  <c r="H1620" i="2"/>
  <c r="H1619" i="2"/>
  <c r="H1616" i="2"/>
  <c r="H1615" i="2"/>
  <c r="H1614" i="2"/>
  <c r="H1613" i="2"/>
  <c r="H1612" i="2"/>
  <c r="H1611" i="2"/>
  <c r="H1610" i="2"/>
  <c r="H1609" i="2"/>
  <c r="H1608" i="2"/>
  <c r="H1607" i="2"/>
  <c r="H1606" i="2"/>
  <c r="H1603" i="2"/>
  <c r="H1602" i="2"/>
  <c r="H1601" i="2"/>
  <c r="H1594" i="2"/>
  <c r="H1587" i="2"/>
  <c r="H1586" i="2"/>
  <c r="H1583" i="2"/>
  <c r="H1582" i="2"/>
  <c r="H1581" i="2"/>
  <c r="H1580" i="2"/>
  <c r="H1579" i="2"/>
  <c r="H1578" i="2"/>
  <c r="H1577" i="2"/>
  <c r="H1572" i="2"/>
  <c r="H1571" i="2"/>
  <c r="H1570" i="2"/>
  <c r="H1569" i="2"/>
  <c r="H1568" i="2"/>
  <c r="H1567" i="2"/>
  <c r="H1566" i="2"/>
  <c r="H1565" i="2"/>
  <c r="H1564" i="2"/>
  <c r="H1563" i="2"/>
  <c r="H1562" i="2"/>
  <c r="H1556" i="2"/>
  <c r="H1555" i="2"/>
  <c r="H1545" i="2"/>
  <c r="H1542" i="2"/>
  <c r="H1541" i="2"/>
  <c r="H1540" i="2"/>
  <c r="H1539" i="2"/>
  <c r="H1538" i="2"/>
  <c r="H1537" i="2"/>
  <c r="H1536" i="2"/>
  <c r="H1535" i="2"/>
  <c r="H1534" i="2"/>
  <c r="H1533" i="2"/>
  <c r="H1532" i="2"/>
  <c r="H1531" i="2"/>
  <c r="H1530" i="2"/>
  <c r="H1529" i="2"/>
  <c r="H1528" i="2"/>
  <c r="H1527" i="2"/>
  <c r="H1526" i="2"/>
  <c r="H1525" i="2"/>
  <c r="H1524" i="2"/>
  <c r="H1523" i="2"/>
  <c r="H1522" i="2"/>
  <c r="H1521" i="2"/>
  <c r="H1520" i="2"/>
  <c r="H1519" i="2"/>
  <c r="H1518" i="2"/>
  <c r="H1517" i="2"/>
  <c r="H1516" i="2"/>
  <c r="H1515" i="2"/>
  <c r="H1514" i="2"/>
  <c r="H1513" i="2"/>
  <c r="H1512" i="2"/>
  <c r="H1511" i="2"/>
  <c r="H1510" i="2"/>
  <c r="H1509" i="2"/>
  <c r="H1508" i="2"/>
  <c r="H1507" i="2"/>
  <c r="H1506" i="2"/>
  <c r="H1505" i="2"/>
  <c r="H1504" i="2"/>
  <c r="H1503" i="2"/>
  <c r="H1502" i="2"/>
  <c r="H1501" i="2"/>
  <c r="H1500" i="2"/>
  <c r="H1499" i="2"/>
  <c r="H1498" i="2"/>
  <c r="H1497" i="2"/>
  <c r="H1495" i="2"/>
  <c r="H1494" i="2"/>
  <c r="H1493" i="2"/>
  <c r="H1492" i="2"/>
  <c r="H1491" i="2"/>
  <c r="H1490" i="2"/>
  <c r="H1489" i="2"/>
  <c r="H1488" i="2"/>
  <c r="H1487" i="2"/>
  <c r="H1486" i="2"/>
  <c r="H1485" i="2"/>
  <c r="H1484" i="2"/>
  <c r="H1483" i="2"/>
  <c r="H1482" i="2"/>
  <c r="H1481" i="2"/>
  <c r="H1480" i="2"/>
  <c r="H1479" i="2"/>
  <c r="H1478" i="2"/>
  <c r="H1477" i="2"/>
  <c r="H1476" i="2"/>
  <c r="H1475" i="2"/>
  <c r="H1474" i="2"/>
  <c r="H1473" i="2"/>
  <c r="H1472" i="2"/>
  <c r="H1471" i="2"/>
  <c r="H1470" i="2"/>
  <c r="H1469" i="2"/>
  <c r="H1468" i="2"/>
  <c r="H1467" i="2"/>
  <c r="H1466" i="2"/>
  <c r="H1465" i="2"/>
  <c r="H1464" i="2"/>
  <c r="H1463" i="2"/>
  <c r="H1462" i="2"/>
  <c r="H1461" i="2"/>
  <c r="H1460" i="2"/>
  <c r="H1459" i="2"/>
  <c r="H1458" i="2"/>
  <c r="H1456" i="2"/>
  <c r="H1455" i="2"/>
  <c r="H1454" i="2"/>
  <c r="H1452" i="2"/>
  <c r="H1451" i="2"/>
  <c r="H1450" i="2"/>
  <c r="H1449" i="2"/>
  <c r="H1448" i="2"/>
  <c r="H1447" i="2"/>
  <c r="H1446" i="2"/>
  <c r="H1445" i="2"/>
  <c r="H1444" i="2"/>
  <c r="H1443" i="2"/>
  <c r="H1442" i="2"/>
  <c r="H1441" i="2"/>
  <c r="H1440" i="2"/>
  <c r="H1439" i="2"/>
  <c r="H1438" i="2"/>
  <c r="H1437" i="2"/>
  <c r="H1436" i="2"/>
  <c r="H1434" i="2"/>
  <c r="H1433" i="2"/>
  <c r="H1432" i="2"/>
  <c r="H1431" i="2"/>
  <c r="H1430" i="2"/>
  <c r="H1429" i="2"/>
  <c r="H1428" i="2"/>
  <c r="H1427" i="2"/>
  <c r="H1426" i="2"/>
  <c r="H1425" i="2"/>
  <c r="H1424" i="2"/>
  <c r="H1423" i="2"/>
  <c r="H1422" i="2"/>
  <c r="H1421" i="2"/>
  <c r="H1420" i="2"/>
  <c r="H1419" i="2"/>
  <c r="H1418" i="2"/>
  <c r="H1416" i="2"/>
  <c r="H1415" i="2"/>
  <c r="H1414" i="2"/>
  <c r="H1413" i="2"/>
  <c r="H1412" i="2"/>
  <c r="H1411" i="2"/>
  <c r="H1410" i="2"/>
  <c r="H1409" i="2"/>
  <c r="H1408" i="2"/>
  <c r="H1407" i="2"/>
  <c r="H1406" i="2"/>
  <c r="H1405" i="2"/>
  <c r="H1404" i="2"/>
  <c r="H1403" i="2"/>
  <c r="H1402" i="2"/>
  <c r="H1401" i="2"/>
  <c r="H1400" i="2"/>
  <c r="H1395" i="2"/>
  <c r="H1394" i="2"/>
  <c r="H1393" i="2"/>
  <c r="H1392" i="2"/>
  <c r="H1391" i="2"/>
  <c r="H1390" i="2"/>
  <c r="H1389" i="2"/>
  <c r="H1388" i="2"/>
  <c r="H1387" i="2"/>
  <c r="H1386" i="2"/>
  <c r="H1385" i="2"/>
  <c r="H1384" i="2"/>
  <c r="H1383" i="2"/>
  <c r="H1382" i="2"/>
  <c r="H1381" i="2"/>
  <c r="H1380" i="2"/>
  <c r="H1379" i="2"/>
  <c r="H1374" i="2"/>
  <c r="H1371" i="2"/>
  <c r="H1370" i="2"/>
  <c r="H1369" i="2"/>
  <c r="H1368" i="2"/>
  <c r="H1367" i="2"/>
  <c r="H1366" i="2"/>
  <c r="H1365" i="2"/>
  <c r="H1364" i="2"/>
  <c r="H1363" i="2"/>
  <c r="H1362" i="2"/>
  <c r="H1361" i="2"/>
  <c r="H1360" i="2"/>
  <c r="H1359" i="2"/>
  <c r="D1355" i="2"/>
  <c r="D3200" i="2" s="1"/>
  <c r="H1352" i="2"/>
  <c r="H1350" i="2"/>
  <c r="H1348" i="2"/>
  <c r="H1346" i="2"/>
  <c r="H1343" i="2"/>
  <c r="H1339" i="2"/>
  <c r="H1337" i="2"/>
  <c r="H1335" i="2"/>
  <c r="H1334" i="2"/>
  <c r="H1324" i="2"/>
  <c r="H1320" i="2"/>
  <c r="H1317" i="2"/>
  <c r="H1316" i="2"/>
  <c r="H1306" i="2"/>
  <c r="H1305" i="2"/>
  <c r="H1304" i="2"/>
  <c r="H1303" i="2"/>
  <c r="H1300" i="2"/>
  <c r="H1299" i="2"/>
  <c r="D1281" i="2"/>
  <c r="D3195" i="2" s="1"/>
  <c r="H1279" i="2"/>
  <c r="H1277" i="2"/>
  <c r="H1268" i="2"/>
  <c r="H1265" i="2"/>
  <c r="H1263" i="2"/>
  <c r="H1262" i="2"/>
  <c r="H1259" i="2"/>
  <c r="H1258" i="2"/>
  <c r="H1257" i="2"/>
  <c r="H1256" i="2"/>
  <c r="H1255" i="2"/>
  <c r="H1254" i="2"/>
  <c r="H1253" i="2"/>
  <c r="H1252" i="2"/>
  <c r="H1251" i="2"/>
  <c r="H1247" i="2"/>
  <c r="H1246" i="2"/>
  <c r="H1245" i="2"/>
  <c r="F1244" i="2"/>
  <c r="H1244" i="2" s="1"/>
  <c r="F1243" i="2"/>
  <c r="H1243" i="2" s="1"/>
  <c r="F1242" i="2"/>
  <c r="H1242" i="2" s="1"/>
  <c r="H1241" i="2"/>
  <c r="H1240" i="2"/>
  <c r="H1239" i="2"/>
  <c r="H1238" i="2"/>
  <c r="H1237" i="2"/>
  <c r="H1236" i="2"/>
  <c r="H1235" i="2"/>
  <c r="H1234" i="2"/>
  <c r="H1233" i="2"/>
  <c r="H1232" i="2"/>
  <c r="H1217" i="2"/>
  <c r="H1216" i="2"/>
  <c r="H1215" i="2"/>
  <c r="H1214" i="2"/>
  <c r="H1213" i="2"/>
  <c r="H1212" i="2"/>
  <c r="H1211" i="2"/>
  <c r="H1210" i="2"/>
  <c r="H1209" i="2"/>
  <c r="H1208" i="2"/>
  <c r="H1207" i="2"/>
  <c r="H1206" i="2"/>
  <c r="H1205" i="2"/>
  <c r="H1204" i="2"/>
  <c r="H1203" i="2"/>
  <c r="H1202" i="2"/>
  <c r="H1201" i="2"/>
  <c r="H1200" i="2"/>
  <c r="H1199" i="2"/>
  <c r="H1198" i="2"/>
  <c r="H1197" i="2"/>
  <c r="H1196" i="2"/>
  <c r="H1194" i="2"/>
  <c r="H1193" i="2"/>
  <c r="H1192" i="2"/>
  <c r="H1191" i="2"/>
  <c r="H1190" i="2"/>
  <c r="H1189" i="2"/>
  <c r="H1187" i="2"/>
  <c r="H1186" i="2"/>
  <c r="H1185" i="2"/>
  <c r="H1184" i="2"/>
  <c r="H1183" i="2"/>
  <c r="H1182" i="2"/>
  <c r="H1180" i="2"/>
  <c r="H1179" i="2"/>
  <c r="H1178" i="2"/>
  <c r="H1177" i="2"/>
  <c r="H1176" i="2"/>
  <c r="H1175" i="2"/>
  <c r="H1174" i="2"/>
  <c r="D1154" i="2"/>
  <c r="D3194" i="2" s="1"/>
  <c r="H1152" i="2"/>
  <c r="H1150" i="2"/>
  <c r="F1147" i="2"/>
  <c r="H1147" i="2" s="1"/>
  <c r="F1146" i="2"/>
  <c r="H1146" i="2" s="1"/>
  <c r="H1139" i="2"/>
  <c r="H1138" i="2"/>
  <c r="H1135" i="2"/>
  <c r="H1130" i="2"/>
  <c r="H1127" i="2"/>
  <c r="H1126" i="2"/>
  <c r="H1123" i="2"/>
  <c r="H1122" i="2"/>
  <c r="H1119" i="2"/>
  <c r="H1115" i="2"/>
  <c r="H1114" i="2"/>
  <c r="H1110" i="2"/>
  <c r="H1106" i="2"/>
  <c r="H1105" i="2"/>
  <c r="H1098" i="2"/>
  <c r="H1095" i="2"/>
  <c r="H1092" i="2"/>
  <c r="H1091" i="2"/>
  <c r="H1088" i="2"/>
  <c r="H1085" i="2"/>
  <c r="H1084" i="2"/>
  <c r="H1083" i="2"/>
  <c r="H1082" i="2"/>
  <c r="H1081" i="2"/>
  <c r="H1080" i="2"/>
  <c r="H1079" i="2"/>
  <c r="D1072" i="2"/>
  <c r="D3193" i="2" s="1"/>
  <c r="H1070" i="2"/>
  <c r="H1068" i="2"/>
  <c r="H1066" i="2"/>
  <c r="H1064" i="2"/>
  <c r="H1062" i="2"/>
  <c r="H1060" i="2"/>
  <c r="H1058" i="2"/>
  <c r="H1055" i="2"/>
  <c r="H1054" i="2"/>
  <c r="H1053" i="2"/>
  <c r="H1052" i="2"/>
  <c r="H1051" i="2"/>
  <c r="H1050" i="2"/>
  <c r="H1046" i="2"/>
  <c r="H1044" i="2"/>
  <c r="H1042" i="2"/>
  <c r="H1040" i="2"/>
  <c r="H1037" i="2"/>
  <c r="H1035" i="2"/>
  <c r="H1033" i="2"/>
  <c r="H1031" i="2"/>
  <c r="H1030" i="2"/>
  <c r="H1029" i="2"/>
  <c r="H1028" i="2"/>
  <c r="H1027" i="2"/>
  <c r="H1023" i="2"/>
  <c r="H1021" i="2"/>
  <c r="H1018" i="2"/>
  <c r="H1015" i="2"/>
  <c r="F1012" i="2"/>
  <c r="H1012" i="2" s="1"/>
  <c r="H1011" i="2"/>
  <c r="H1009" i="2"/>
  <c r="H1008" i="2"/>
  <c r="H1004" i="2"/>
  <c r="H1001" i="2"/>
  <c r="H995" i="2"/>
  <c r="H980" i="2"/>
  <c r="H978" i="2"/>
  <c r="H976" i="2"/>
  <c r="H973" i="2"/>
  <c r="H972" i="2"/>
  <c r="H971" i="2"/>
  <c r="H970" i="2"/>
  <c r="H969" i="2"/>
  <c r="H968" i="2"/>
  <c r="H967" i="2"/>
  <c r="H966" i="2"/>
  <c r="H965" i="2"/>
  <c r="H964" i="2"/>
  <c r="H957" i="2"/>
  <c r="H956" i="2"/>
  <c r="H955" i="2"/>
  <c r="F954" i="2"/>
  <c r="H954" i="2" s="1"/>
  <c r="H953" i="2"/>
  <c r="H952" i="2"/>
  <c r="H951" i="2"/>
  <c r="H950" i="2"/>
  <c r="H949" i="2"/>
  <c r="H942" i="2"/>
  <c r="H941" i="2"/>
  <c r="H940" i="2"/>
  <c r="F939" i="2"/>
  <c r="H939" i="2" s="1"/>
  <c r="H938" i="2"/>
  <c r="H937" i="2"/>
  <c r="H936" i="2"/>
  <c r="H935" i="2"/>
  <c r="H934" i="2"/>
  <c r="H926" i="2"/>
  <c r="H925" i="2"/>
  <c r="H924" i="2"/>
  <c r="F923" i="2"/>
  <c r="H923" i="2" s="1"/>
  <c r="H922" i="2"/>
  <c r="H921" i="2"/>
  <c r="H920" i="2"/>
  <c r="H919" i="2"/>
  <c r="H918" i="2"/>
  <c r="H911" i="2"/>
  <c r="H910" i="2"/>
  <c r="H909" i="2"/>
  <c r="F908" i="2"/>
  <c r="H908" i="2" s="1"/>
  <c r="H907" i="2"/>
  <c r="H906" i="2"/>
  <c r="H905" i="2"/>
  <c r="H904" i="2"/>
  <c r="H903" i="2"/>
  <c r="H896" i="2"/>
  <c r="H895" i="2"/>
  <c r="H894" i="2"/>
  <c r="H893" i="2"/>
  <c r="H892" i="2"/>
  <c r="H891" i="2"/>
  <c r="H889" i="2"/>
  <c r="H888" i="2"/>
  <c r="H3243" i="2" s="1"/>
  <c r="H873" i="2"/>
  <c r="H872" i="2"/>
  <c r="H823" i="2"/>
  <c r="H819" i="2"/>
  <c r="H818" i="2"/>
  <c r="D812" i="2"/>
  <c r="D3192" i="2" s="1"/>
  <c r="H810" i="2"/>
  <c r="H808" i="2"/>
  <c r="H805" i="2"/>
  <c r="H804" i="2"/>
  <c r="H800" i="2"/>
  <c r="H799" i="2"/>
  <c r="H793" i="2"/>
  <c r="H791" i="2"/>
  <c r="H789" i="2"/>
  <c r="H788" i="2"/>
  <c r="H786" i="2"/>
  <c r="H785" i="2"/>
  <c r="H784" i="2"/>
  <c r="H783" i="2"/>
  <c r="H782" i="2"/>
  <c r="H781" i="2"/>
  <c r="H780" i="2"/>
  <c r="H779" i="2"/>
  <c r="H778" i="2"/>
  <c r="H777" i="2"/>
  <c r="H776" i="2"/>
  <c r="H775" i="2"/>
  <c r="H774" i="2"/>
  <c r="H773" i="2"/>
  <c r="H771" i="2"/>
  <c r="H770" i="2"/>
  <c r="H768" i="2"/>
  <c r="H767" i="2"/>
  <c r="H766" i="2"/>
  <c r="H764" i="2"/>
  <c r="H763" i="2"/>
  <c r="D749" i="2"/>
  <c r="D3191" i="2" s="1"/>
  <c r="H746" i="2"/>
  <c r="H744" i="2"/>
  <c r="H740" i="2"/>
  <c r="H737" i="2"/>
  <c r="H735" i="2"/>
  <c r="H734" i="2"/>
  <c r="H733" i="2"/>
  <c r="H731" i="2"/>
  <c r="H730" i="2"/>
  <c r="H729" i="2"/>
  <c r="H728" i="2"/>
  <c r="H727" i="2"/>
  <c r="H725" i="2"/>
  <c r="H724" i="2"/>
  <c r="H723" i="2"/>
  <c r="H722" i="2"/>
  <c r="H719" i="2"/>
  <c r="H716" i="2"/>
  <c r="H713" i="2"/>
  <c r="H708" i="2"/>
  <c r="H705" i="2"/>
  <c r="D700" i="2"/>
  <c r="D3190" i="2" s="1"/>
  <c r="H698" i="2"/>
  <c r="H695" i="2"/>
  <c r="H693" i="2"/>
  <c r="H690" i="2"/>
  <c r="H689" i="2"/>
  <c r="H688" i="2"/>
  <c r="H687" i="2"/>
  <c r="H686" i="2"/>
  <c r="H685" i="2"/>
  <c r="H684" i="2"/>
  <c r="H683" i="2"/>
  <c r="H679" i="2"/>
  <c r="H678" i="2"/>
  <c r="H677" i="2"/>
  <c r="H676" i="2"/>
  <c r="H675" i="2"/>
  <c r="H674" i="2"/>
  <c r="H673" i="2"/>
  <c r="H672" i="2"/>
  <c r="H671" i="2"/>
  <c r="H670" i="2"/>
  <c r="H669" i="2"/>
  <c r="H668" i="2"/>
  <c r="H665" i="2"/>
  <c r="H664" i="2"/>
  <c r="H663" i="2"/>
  <c r="H662" i="2"/>
  <c r="H661" i="2"/>
  <c r="H660" i="2"/>
  <c r="H659" i="2"/>
  <c r="H658" i="2"/>
  <c r="H657" i="2"/>
  <c r="H656" i="2"/>
  <c r="H655" i="2"/>
  <c r="H652" i="2"/>
  <c r="H651" i="2"/>
  <c r="H650" i="2"/>
  <c r="H646" i="2"/>
  <c r="H642" i="2"/>
  <c r="H639" i="2"/>
  <c r="H638" i="2"/>
  <c r="H637" i="2"/>
  <c r="H636" i="2"/>
  <c r="H635" i="2"/>
  <c r="H634" i="2"/>
  <c r="H633" i="2"/>
  <c r="H632" i="2"/>
  <c r="H631" i="2"/>
  <c r="H630" i="2"/>
  <c r="H626" i="2"/>
  <c r="H625" i="2"/>
  <c r="H624" i="2"/>
  <c r="H623" i="2"/>
  <c r="H622" i="2"/>
  <c r="H621" i="2"/>
  <c r="H620" i="2"/>
  <c r="H619" i="2"/>
  <c r="H618" i="2"/>
  <c r="H617" i="2"/>
  <c r="H616" i="2"/>
  <c r="H613" i="2"/>
  <c r="H612" i="2"/>
  <c r="H611" i="2"/>
  <c r="H610" i="2"/>
  <c r="H609" i="2"/>
  <c r="H608" i="2"/>
  <c r="H607" i="2"/>
  <c r="H603" i="2"/>
  <c r="H602" i="2"/>
  <c r="H601" i="2"/>
  <c r="H600" i="2"/>
  <c r="H599" i="2"/>
  <c r="H598" i="2"/>
  <c r="H597" i="2"/>
  <c r="H596" i="2"/>
  <c r="H595" i="2"/>
  <c r="H594" i="2"/>
  <c r="H593" i="2"/>
  <c r="H590" i="2"/>
  <c r="H584" i="2"/>
  <c r="H583" i="2"/>
  <c r="H582" i="2"/>
  <c r="H571"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17" i="2"/>
  <c r="H416" i="2"/>
  <c r="H415" i="2"/>
  <c r="H414" i="2"/>
  <c r="H413" i="2"/>
  <c r="H412" i="2"/>
  <c r="H411" i="2"/>
  <c r="H410" i="2"/>
  <c r="H409" i="2"/>
  <c r="H408" i="2"/>
  <c r="H407" i="2"/>
  <c r="H406" i="2"/>
  <c r="H405" i="2"/>
  <c r="H404" i="2"/>
  <c r="H403" i="2"/>
  <c r="H402" i="2"/>
  <c r="H401" i="2"/>
  <c r="H400" i="2"/>
  <c r="H395" i="2"/>
  <c r="H392" i="2"/>
  <c r="H391" i="2"/>
  <c r="H390" i="2"/>
  <c r="H389" i="2"/>
  <c r="H388" i="2"/>
  <c r="H387" i="2"/>
  <c r="H386" i="2"/>
  <c r="H385" i="2"/>
  <c r="H384" i="2"/>
  <c r="H383" i="2"/>
  <c r="H382" i="2"/>
  <c r="H381" i="2"/>
  <c r="H380" i="2"/>
  <c r="H379" i="2"/>
  <c r="H378" i="2"/>
  <c r="D374" i="2"/>
  <c r="D3189" i="2" s="1"/>
  <c r="H372" i="2"/>
  <c r="H370" i="2"/>
  <c r="H368" i="2"/>
  <c r="H366" i="2"/>
  <c r="H363" i="2"/>
  <c r="H360" i="2"/>
  <c r="H358" i="2"/>
  <c r="H356" i="2"/>
  <c r="H355" i="2"/>
  <c r="H344" i="2"/>
  <c r="H340" i="2"/>
  <c r="H337" i="2"/>
  <c r="H336" i="2"/>
  <c r="F325" i="2"/>
  <c r="H325" i="2" s="1"/>
  <c r="F324" i="2"/>
  <c r="H324" i="2" s="1"/>
  <c r="F323" i="2"/>
  <c r="H323" i="2" s="1"/>
  <c r="F322" i="2"/>
  <c r="H322" i="2" s="1"/>
  <c r="H319" i="2"/>
  <c r="H318" i="2"/>
  <c r="C963" i="1"/>
  <c r="E962" i="1"/>
  <c r="C962" i="1"/>
  <c r="E961" i="1"/>
  <c r="C961" i="1"/>
  <c r="E960" i="1"/>
  <c r="C960" i="1"/>
  <c r="E959" i="1"/>
  <c r="C959" i="1"/>
  <c r="E958" i="1"/>
  <c r="C958" i="1"/>
  <c r="E957" i="1"/>
  <c r="C957" i="1"/>
  <c r="E956" i="1"/>
  <c r="C956" i="1"/>
  <c r="E955" i="1"/>
  <c r="C955" i="1"/>
  <c r="E954" i="1"/>
  <c r="C954" i="1"/>
  <c r="E949" i="1"/>
  <c r="C949" i="1"/>
  <c r="I946" i="1"/>
  <c r="C946" i="1"/>
  <c r="I944" i="1"/>
  <c r="C944" i="1"/>
  <c r="I941" i="1"/>
  <c r="C941" i="1"/>
  <c r="I938" i="1"/>
  <c r="C938" i="1"/>
  <c r="I936" i="1"/>
  <c r="C936" i="1"/>
  <c r="C933" i="1"/>
  <c r="I931" i="1"/>
  <c r="C931" i="1"/>
  <c r="C929" i="1"/>
  <c r="I927" i="1"/>
  <c r="C927" i="1"/>
  <c r="I926" i="1"/>
  <c r="C926" i="1"/>
  <c r="I925" i="1"/>
  <c r="C925" i="1"/>
  <c r="I924" i="1"/>
  <c r="C924" i="1"/>
  <c r="C922" i="1"/>
  <c r="I920" i="1"/>
  <c r="C920" i="1"/>
  <c r="C916" i="1"/>
  <c r="I914" i="1"/>
  <c r="I913" i="1"/>
  <c r="C903" i="1"/>
  <c r="I901" i="1"/>
  <c r="I900" i="1"/>
  <c r="C890" i="1"/>
  <c r="E882" i="1"/>
  <c r="C882" i="1"/>
  <c r="I876" i="1"/>
  <c r="C871" i="1"/>
  <c r="I869" i="1"/>
  <c r="C864" i="1"/>
  <c r="C862" i="1"/>
  <c r="I860" i="1"/>
  <c r="I859" i="1"/>
  <c r="C849" i="1"/>
  <c r="I847" i="1"/>
  <c r="I846" i="1"/>
  <c r="C845" i="1"/>
  <c r="C843" i="1"/>
  <c r="I841" i="1"/>
  <c r="I840" i="1"/>
  <c r="I839" i="1"/>
  <c r="C839" i="1"/>
  <c r="I838" i="1"/>
  <c r="C838" i="1"/>
  <c r="I837" i="1"/>
  <c r="C837" i="1"/>
  <c r="I836" i="1"/>
  <c r="C836" i="1"/>
  <c r="I835" i="1"/>
  <c r="C835" i="1"/>
  <c r="I834" i="1"/>
  <c r="C834" i="1"/>
  <c r="I833" i="1"/>
  <c r="C833" i="1"/>
  <c r="I832" i="1"/>
  <c r="C832" i="1"/>
  <c r="I831" i="1"/>
  <c r="C831" i="1"/>
  <c r="C828" i="1"/>
  <c r="I826" i="1"/>
  <c r="I825" i="1"/>
  <c r="I824" i="1"/>
  <c r="C824" i="1"/>
  <c r="I823" i="1"/>
  <c r="C823" i="1"/>
  <c r="I822" i="1"/>
  <c r="C822" i="1"/>
  <c r="I821" i="1"/>
  <c r="C821" i="1"/>
  <c r="I820" i="1"/>
  <c r="C820" i="1"/>
  <c r="I819" i="1"/>
  <c r="C819" i="1"/>
  <c r="I818" i="1"/>
  <c r="C818" i="1"/>
  <c r="I817" i="1"/>
  <c r="C817" i="1"/>
  <c r="I816" i="1"/>
  <c r="I973" i="1" s="1"/>
  <c r="C816" i="1"/>
  <c r="C814" i="1"/>
  <c r="E810" i="1"/>
  <c r="C810" i="1"/>
  <c r="E808" i="1"/>
  <c r="C808" i="1"/>
  <c r="I805" i="1"/>
  <c r="I802" i="1"/>
  <c r="I799" i="1"/>
  <c r="I796" i="1"/>
  <c r="I793" i="1"/>
  <c r="I790" i="1"/>
  <c r="I787" i="1"/>
  <c r="I784" i="1"/>
  <c r="I782" i="1"/>
  <c r="I779" i="1"/>
  <c r="I776" i="1"/>
  <c r="I775" i="1"/>
  <c r="I763" i="1"/>
  <c r="I762" i="1"/>
  <c r="I741" i="1"/>
  <c r="I739" i="1"/>
  <c r="I719" i="1"/>
  <c r="G717" i="1"/>
  <c r="I717" i="1" s="1"/>
  <c r="G716" i="1"/>
  <c r="I716" i="1" s="1"/>
  <c r="G715" i="1"/>
  <c r="I715" i="1" s="1"/>
  <c r="G714" i="1"/>
  <c r="I714" i="1" s="1"/>
  <c r="I707" i="1"/>
  <c r="I706" i="1"/>
  <c r="I705" i="1"/>
  <c r="I704" i="1"/>
  <c r="I700" i="1"/>
  <c r="I699" i="1"/>
  <c r="I698" i="1"/>
  <c r="I697" i="1"/>
  <c r="I696" i="1"/>
  <c r="I695" i="1"/>
  <c r="I694" i="1"/>
  <c r="I688" i="1"/>
  <c r="I685" i="1"/>
  <c r="I683" i="1"/>
  <c r="I682" i="1"/>
  <c r="I676" i="1"/>
  <c r="I675" i="1"/>
  <c r="I669" i="1"/>
  <c r="I668" i="1"/>
  <c r="E644" i="1"/>
  <c r="C644" i="1"/>
  <c r="I637" i="1"/>
  <c r="I631" i="1"/>
  <c r="I627" i="1"/>
  <c r="I624" i="1"/>
  <c r="I621" i="1"/>
  <c r="I618" i="1"/>
  <c r="I615" i="1"/>
  <c r="G612" i="1"/>
  <c r="I612" i="1" s="1"/>
  <c r="I610" i="1"/>
  <c r="I609" i="1"/>
  <c r="I599" i="1"/>
  <c r="I597" i="1"/>
  <c r="I596" i="1"/>
  <c r="I595" i="1"/>
  <c r="I591" i="1"/>
  <c r="I590" i="1"/>
  <c r="I589" i="1"/>
  <c r="I588" i="1"/>
  <c r="I581" i="1"/>
  <c r="I579" i="1"/>
  <c r="I575" i="1"/>
  <c r="I573" i="1"/>
  <c r="I572" i="1"/>
  <c r="I974" i="1" s="1"/>
  <c r="I549" i="1"/>
  <c r="I548" i="1"/>
  <c r="I547" i="1"/>
  <c r="I546" i="1"/>
  <c r="I545" i="1"/>
  <c r="I537" i="1"/>
  <c r="I533" i="1"/>
  <c r="I528" i="1"/>
  <c r="I524" i="1"/>
  <c r="I520" i="1"/>
  <c r="I519" i="1"/>
  <c r="I518" i="1"/>
  <c r="I514" i="1"/>
  <c r="I513" i="1"/>
  <c r="I512" i="1"/>
  <c r="I511" i="1"/>
  <c r="I507" i="1"/>
  <c r="I503" i="1"/>
  <c r="I502" i="1"/>
  <c r="I498" i="1"/>
  <c r="I497" i="1"/>
  <c r="I493" i="1"/>
  <c r="I492" i="1"/>
  <c r="I483" i="1"/>
  <c r="I482" i="1"/>
  <c r="I469" i="1"/>
  <c r="I468" i="1"/>
  <c r="I459" i="1"/>
  <c r="I458" i="1"/>
  <c r="I444" i="1"/>
  <c r="I442" i="1"/>
  <c r="I441" i="1"/>
  <c r="I426" i="1"/>
  <c r="I424" i="1"/>
  <c r="I423" i="1"/>
  <c r="I967" i="1" s="1"/>
  <c r="E405" i="1"/>
  <c r="C405" i="1"/>
  <c r="I398" i="1"/>
  <c r="I395" i="1"/>
  <c r="I391" i="1"/>
  <c r="I388" i="1"/>
  <c r="I385" i="1"/>
  <c r="I382" i="1"/>
  <c r="I380" i="1"/>
  <c r="I376" i="1"/>
  <c r="I370" i="1"/>
  <c r="I368" i="1"/>
  <c r="I364" i="1"/>
  <c r="I360" i="1"/>
  <c r="I359" i="1"/>
  <c r="I348" i="1"/>
  <c r="I346" i="1"/>
  <c r="I344" i="1"/>
  <c r="I339" i="1"/>
  <c r="I338" i="1"/>
  <c r="I968" i="1" s="1"/>
  <c r="I321" i="1"/>
  <c r="I318" i="1"/>
  <c r="I316" i="1"/>
  <c r="I315" i="1"/>
  <c r="I309" i="1"/>
  <c r="I308" i="1"/>
  <c r="I970" i="1" s="1"/>
  <c r="E260" i="1"/>
  <c r="C260" i="1"/>
  <c r="E258" i="1"/>
  <c r="C258" i="1"/>
  <c r="I256" i="1"/>
  <c r="I254" i="1"/>
  <c r="I251" i="1"/>
  <c r="I246" i="1"/>
  <c r="I242" i="1"/>
  <c r="I238" i="1"/>
  <c r="I234" i="1"/>
  <c r="I230" i="1"/>
  <c r="I225" i="1"/>
  <c r="E221" i="1"/>
  <c r="C221" i="1"/>
  <c r="I215" i="1"/>
  <c r="I212" i="1"/>
  <c r="I209" i="1"/>
  <c r="I205" i="1"/>
  <c r="I202" i="1"/>
  <c r="I197" i="1"/>
  <c r="I193" i="1"/>
  <c r="G190" i="1"/>
  <c r="I190" i="1" s="1"/>
  <c r="G187" i="1"/>
  <c r="I187" i="1" s="1"/>
  <c r="I185" i="1"/>
  <c r="I181" i="1"/>
  <c r="I177" i="1"/>
  <c r="I171" i="1"/>
  <c r="I169" i="1"/>
  <c r="I164" i="1"/>
  <c r="I159" i="1"/>
  <c r="I156" i="1"/>
  <c r="I153" i="1"/>
  <c r="I151" i="1"/>
  <c r="I146" i="1"/>
  <c r="I141" i="1"/>
  <c r="I139" i="1"/>
  <c r="I138" i="1"/>
  <c r="I131" i="1"/>
  <c r="I130" i="1"/>
  <c r="I117" i="1"/>
  <c r="I116" i="1"/>
  <c r="I972" i="1" s="1"/>
  <c r="H812" i="2" l="1"/>
  <c r="H1355" i="2"/>
  <c r="H2475" i="2"/>
  <c r="H3212" i="2" s="1"/>
  <c r="H749" i="2"/>
  <c r="H1281" i="2"/>
  <c r="H1642" i="2"/>
  <c r="H3201" i="2" s="1"/>
  <c r="H1692" i="2"/>
  <c r="H3202" i="2" s="1"/>
  <c r="H1839" i="2"/>
  <c r="H1975" i="2"/>
  <c r="H3204" i="2" s="1"/>
  <c r="H3237" i="2"/>
  <c r="H3094" i="2"/>
  <c r="H3221" i="2" s="1"/>
  <c r="H3147" i="2"/>
  <c r="H3223" i="2" s="1"/>
  <c r="H700" i="2"/>
  <c r="H3190" i="2" s="1"/>
  <c r="H2223" i="2"/>
  <c r="H2514" i="2"/>
  <c r="H2578" i="2"/>
  <c r="H3214" i="2" s="1"/>
  <c r="H2715" i="2"/>
  <c r="H3215" i="2" s="1"/>
  <c r="H2778" i="2"/>
  <c r="H3216" i="2" s="1"/>
  <c r="H3007" i="2"/>
  <c r="H3219" i="2" s="1"/>
  <c r="H1154" i="2"/>
  <c r="H2152" i="2"/>
  <c r="H3206" i="2" s="1"/>
  <c r="H2889" i="2"/>
  <c r="H3235" i="2"/>
  <c r="H3240" i="2"/>
  <c r="H3239" i="2"/>
  <c r="H3241" i="2"/>
  <c r="H3238" i="2"/>
  <c r="H3236" i="2"/>
  <c r="H3242" i="2"/>
  <c r="H3213" i="2"/>
  <c r="H3191" i="2"/>
  <c r="H2037" i="2"/>
  <c r="H3205" i="2" s="1"/>
  <c r="H3211" i="2"/>
  <c r="H3203" i="2"/>
  <c r="H3192" i="2"/>
  <c r="H3200" i="2"/>
  <c r="H3183" i="2"/>
  <c r="H3225" i="2" s="1"/>
  <c r="I971" i="1"/>
  <c r="I949" i="1"/>
  <c r="I962" i="1" s="1"/>
  <c r="I969" i="1"/>
  <c r="I808" i="1"/>
  <c r="I644" i="1"/>
  <c r="I959" i="1" s="1"/>
  <c r="I964" i="1"/>
  <c r="I258" i="1"/>
  <c r="I956" i="1" s="1"/>
  <c r="I405" i="1"/>
  <c r="I958" i="1" s="1"/>
  <c r="I882" i="1"/>
  <c r="I961" i="1" s="1"/>
  <c r="H3194" i="2"/>
  <c r="H3217" i="2"/>
  <c r="H1072" i="2"/>
  <c r="H3193" i="2" s="1"/>
  <c r="H3195" i="2"/>
  <c r="H3229" i="2"/>
  <c r="H374" i="2"/>
  <c r="H3189" i="2" s="1"/>
  <c r="I221" i="1"/>
  <c r="H3245" i="2" l="1"/>
  <c r="H3198" i="2"/>
  <c r="H3209" i="2"/>
  <c r="I975" i="1"/>
  <c r="I976" i="1" s="1"/>
  <c r="I810" i="1"/>
  <c r="I960" i="1"/>
  <c r="I957" i="1" s="1"/>
  <c r="H3187" i="2"/>
  <c r="I955" i="1"/>
  <c r="I954" i="1" s="1"/>
  <c r="I260" i="1"/>
  <c r="H3228" i="2" l="1"/>
  <c r="H3230" i="2" s="1"/>
  <c r="I963" i="1"/>
  <c r="I965" i="1" s="1"/>
  <c r="H32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Lari Farina</author>
  </authors>
  <commentList>
    <comment ref="B3239" authorId="0" shapeId="0" xr:uid="{89009D4A-03B9-4B02-9EF2-05E0B180E950}">
      <text>
        <r>
          <rPr>
            <b/>
            <sz val="9"/>
            <color indexed="81"/>
            <rFont val="Tahoma"/>
            <family val="2"/>
            <charset val="238"/>
          </rPr>
          <t xml:space="preserve">Lari Farina:
</t>
        </r>
        <r>
          <rPr>
            <sz val="9"/>
            <color indexed="81"/>
            <rFont val="Tahoma"/>
            <family val="2"/>
            <charset val="238"/>
          </rPr>
          <t>Razdjeljni ormar bazenske i CNS trebali bi biti pod istim DN-om. Isti ponuđaći su zajednu i drugu stvar, a idu u istom paketu.</t>
        </r>
      </text>
    </comment>
  </commentList>
</comments>
</file>

<file path=xl/sharedStrings.xml><?xml version="1.0" encoding="utf-8"?>
<sst xmlns="http://schemas.openxmlformats.org/spreadsheetml/2006/main" count="11851" uniqueCount="2306">
  <si>
    <t>x</t>
  </si>
  <si>
    <t xml:space="preserve">INVESTITOR: PLAVA LAGUNA d.d.; rade Končara 12, Poreč                                        </t>
  </si>
  <si>
    <t xml:space="preserve">Građevina: UKLANJANJE POSTOJEĆE GRAĐEVINE SANITARNOG ČVORA BR 3 I IZGRADNJA NOVE GRAĐEVINE SANITARNOG ČVORA BR.3 (ZAMJENSKA GRAĐEVINA ) I BAZENSKOG KOMPLEKSA   </t>
  </si>
  <si>
    <t>ZOP: ACS</t>
  </si>
  <si>
    <t xml:space="preserve">Lokacija građevine: K.Č. 500 i 499/1  K.O. UMAG </t>
  </si>
  <si>
    <t>R.B.</t>
  </si>
  <si>
    <t xml:space="preserve">NASLOV STAVKE I OPIS </t>
  </si>
  <si>
    <t>J.M.</t>
  </si>
  <si>
    <t>KOL.</t>
  </si>
  <si>
    <t>J.C.</t>
  </si>
  <si>
    <t>IZNOS</t>
  </si>
  <si>
    <t>NAPOMENA</t>
  </si>
  <si>
    <t>S.</t>
  </si>
  <si>
    <t>TROŠKOVNIK - STROJARSKIH INSTALACIJA</t>
  </si>
  <si>
    <t>U jediničnim cijenama svih navedenih stavki specifikacija, prilikom izrade ponude (nuđenje</t>
  </si>
  <si>
    <t>izvedbe instalacija) moraju biti sadržani i obuhvaćeni ukupni troškovi opreme i uređaja, ukupni</t>
  </si>
  <si>
    <t>troškovi materijala i rada za potpuno dovršenje cjelokupnog posla uključujući:</t>
  </si>
  <si>
    <t>sve potrebne prateće građevinske i (sva “štemanja”, prodori za cjevnu</t>
  </si>
  <si>
    <t>instalaciju, instalaciju klimatizacije, uključivo s završnom građevinskom</t>
  </si>
  <si>
    <t>obradom i sl.) elektroinstalaterske radove (spajanje uređaja na</t>
  </si>
  <si>
    <t>izvedene elektroinstalacije i sl.),</t>
  </si>
  <si>
    <t>izradu potrebne prateće radioničke dokumentacije,</t>
  </si>
  <si>
    <t>prateća ispitivanja (tlačne, funkcionalne probe i sl.) s izradom</t>
  </si>
  <si>
    <t>pismenog izvješća,</t>
  </si>
  <si>
    <t>puštanje u probni pogon,</t>
  </si>
  <si>
    <t>podešavanje radnih parametara,</t>
  </si>
  <si>
    <t>puštanje u funkcijski-trajni rad,</t>
  </si>
  <si>
    <t>izradu primopredajne dokumentacije,</t>
  </si>
  <si>
    <t>izradu projekta izvedenog stanja,</t>
  </si>
  <si>
    <t>kao i ostale radove koji nisu posebno iskazani specifikacijama, a potrebni su za potpunu i</t>
  </si>
  <si>
    <t>urednu izvedbu projektiranih instalacija, njihovu funkcionalnost, pogonsku gotovost i primopredaju</t>
  </si>
  <si>
    <t>korisniku kao npr. uputstva za rukovanje i održavanje, izradu natpisnih ploèica i oznaka, pribavljanje</t>
  </si>
  <si>
    <t>potrebne dokumentacije za uporabnu dozvolu i sl.</t>
  </si>
  <si>
    <t>Ponuditelji su obvezni prije podnošenja ponude temeljito pregledati građevinu i projektnu</t>
  </si>
  <si>
    <t>dokumentaciju, te procjeniti relevantne činjenice koje utječu na cijenu, kvalitetu i rok završetka</t>
  </si>
  <si>
    <t>radova, budući se naknadni prigovori i zahtjevi za povećanje cijene radi nepoznavanja ili</t>
  </si>
  <si>
    <t>nedovoljnog poznavanja građevine i projektne dokumentacije neće razmatrati.</t>
  </si>
  <si>
    <t>Prateća čišćenja prostora tijekom izvedbe radova, kao i obuka osoblja korisnika u rukovanju</t>
  </si>
  <si>
    <t>instalacijom do konačne - službene primopredaje investitoru odnosno krajnjem korisniku, moraju biti</t>
  </si>
  <si>
    <t>uključena u ponudbenu cijenu.</t>
  </si>
  <si>
    <t>U troškovima opreme i uređaja, podrazumijeva se njihova nabavna cijena (uključivo s</t>
  </si>
  <si>
    <t>carinom i porezima), transpotrni troškovi, svi potrebni prijenosi, utovari i istovari, uskladištenje i</t>
  </si>
  <si>
    <t>čuvanje, sve fco. montirano, prema projektnoj dokumentaciji, odnosno u skladu s predmetnim</t>
  </si>
  <si>
    <t>općim napomenama.</t>
  </si>
  <si>
    <t>U troškovima materijala, podrazumijeva se nabavna cijena kako primarnog, tako i</t>
  </si>
  <si>
    <t>kompletnog pomoćnog spojnog - potrošnog materijala, uključivo sa svim potrebnim prijenosima,</t>
  </si>
  <si>
    <t>utovarima i istovarima, uskladištenjem i čuvanjem.</t>
  </si>
  <si>
    <t>Za sve izvedene radove, ugrađene materijale i opremu, potrebno je u skladu s propisima</t>
  </si>
  <si>
    <t>ishodovati dokaze o kakvoći (atestna dokumentacija i sl.), koji se bez posebne naknade daju na</t>
  </si>
  <si>
    <t>uvid nadzornom inženjeru, a prilikom primopredaje građevine uruèuju investitoru, odnosno krajnjem</t>
  </si>
  <si>
    <t>korisniku.</t>
  </si>
  <si>
    <t>U ponudbenim cjenama mora biti obuhvaćen sav rad, glavni i pomoćni, kao i prateći</t>
  </si>
  <si>
    <t>građevinski radovi na izvedbi prodora te završne obrade istih, uporaba lakih pokretnih skela, sva</t>
  </si>
  <si>
    <t>potrebna podupiranja, sav unutrašnji transport te potrebna zaštita izvedenih radova.</t>
  </si>
  <si>
    <t>U jediničnim cijenama mora biti sadržani:</t>
  </si>
  <si>
    <t>potreban “faktor” za pokriće radne snage,</t>
  </si>
  <si>
    <t>potreban “faktor” za pokriće organizacije gradilišta,</t>
  </si>
  <si>
    <t>potreban “faktor” za pokriće režije,</t>
  </si>
  <si>
    <t>svi ostali troškovi koji se uobičajeno pokrivaju kroz “faktor”.</t>
  </si>
  <si>
    <t>Prije početka izvedbe izvoditelj radova dužan je u skladu s važećim propisima osigurati</t>
  </si>
  <si>
    <t>gradilište.</t>
  </si>
  <si>
    <t>Za eventualne štete uzrokovane neodgovornim ili nestručnim radom odgovara izvoditelj radova, te ih je obvezan nadoknaditi investitoru.</t>
  </si>
  <si>
    <t>Pri izvedbi instalacije obavezno je poštivati:</t>
  </si>
  <si>
    <t>HRN norme,</t>
  </si>
  <si>
    <t>DIN norme,</t>
  </si>
  <si>
    <t>V</t>
  </si>
  <si>
    <t>TROŠKOVNIK STROJARSKIH INSTALACIJA</t>
  </si>
  <si>
    <t>V-A</t>
  </si>
  <si>
    <t xml:space="preserve">PINSKA INSTALACIJA </t>
  </si>
  <si>
    <t>V-A-1.</t>
  </si>
  <si>
    <t>PINSKA INSTALACIJA - PODZEMNI SPREMNIK UNP-a</t>
  </si>
  <si>
    <t>DN111</t>
  </si>
  <si>
    <t>1.</t>
  </si>
  <si>
    <t>Spremnik plina</t>
  </si>
  <si>
    <t>Dobava i ugradba ukopanog spremnika za skladišćenje UNP-a. Spremnik je slijedećih tehničkih karakteristika:</t>
  </si>
  <si>
    <t>Volumen: 5000 litara</t>
  </si>
  <si>
    <t>Dužina: 5350 mm</t>
  </si>
  <si>
    <t>Promjer: 1250 mm</t>
  </si>
  <si>
    <t>PRI ISPORUCI ISPORUČIOC SPREMNIKA DUŽAN JE DOSTAVITI KOMPLETNUNU TEHNIČKU DOKUMENTACIJU ZA SPREMNIK (PRORAČUN ČVRSTOĆE, ISPITNE LISTE I SL.), KAO I ATESTNU DOKUMENTACIJU, KAKO ZA SPREMNIK, TAKO I ZA PRATEĆU ARMATURU. SPREMNIK MORA BITI ISPITAN U SKLADU S VAŽEĆIM PROPISIMA ZA SKLADIŠĆENJE UNP-a, ODNOSNO U SKLADU S PROPISIMA O STABILNIM TLAČNIM POSUDAMA.</t>
  </si>
  <si>
    <t xml:space="preserve">  Stavka obuhvaća slijedeću prateću armaturu, koja je sastavni dio isporuke uz spremnik, a u skladu s DIN 4680:</t>
  </si>
  <si>
    <t xml:space="preserve"> - Visokotlačni regulator plina (16 - 6 bar)</t>
  </si>
  <si>
    <t xml:space="preserve"> - Niskotlačni regulator plina (6 - 0,5 bar)</t>
  </si>
  <si>
    <t xml:space="preserve"> - Bakrena petlja</t>
  </si>
  <si>
    <t xml:space="preserve"> - Pokazivač sadržaja plina u spremniku</t>
  </si>
  <si>
    <t xml:space="preserve"> - Kuglasti ventil za punjenje</t>
  </si>
  <si>
    <t xml:space="preserve"> - Kuglasti ventil za pražnjenje tekuće faze</t>
  </si>
  <si>
    <t xml:space="preserve"> - Kombinirani ventil za pražnjenje plinske faze</t>
  </si>
  <si>
    <t xml:space="preserve"> - Revizijski otvor s poklopcem</t>
  </si>
  <si>
    <t xml:space="preserve"> - Manometar</t>
  </si>
  <si>
    <t xml:space="preserve"> - Termometar</t>
  </si>
  <si>
    <t xml:space="preserve"> - Sigurnosni ventil</t>
  </si>
  <si>
    <t xml:space="preserve"> - Prateći spojni elementi i brtve</t>
  </si>
  <si>
    <t xml:space="preserve"> - Natpisnu pločicu sa slijedećim otisnutim podacima:</t>
  </si>
  <si>
    <t xml:space="preserve">   - Naziv proizvođača,</t>
  </si>
  <si>
    <t xml:space="preserve">   - tvornički broj,</t>
  </si>
  <si>
    <t xml:space="preserve">   - godina proizvodnje,</t>
  </si>
  <si>
    <t xml:space="preserve">   - debljina plašta i podnice,</t>
  </si>
  <si>
    <t xml:space="preserve">   - oznaka materijala izvedbe,</t>
  </si>
  <si>
    <t xml:space="preserve">   - žig nadležne inspekcije,</t>
  </si>
  <si>
    <t xml:space="preserve">   - ukupni volumen skladištenja,</t>
  </si>
  <si>
    <t xml:space="preserve">   - radni tlak spremnika,</t>
  </si>
  <si>
    <t xml:space="preserve">   - količinu maksimalnog punjenja pri t=40 oC,</t>
  </si>
  <si>
    <t xml:space="preserve">   - broj atesta.</t>
  </si>
  <si>
    <t>Stavka obuhvaća kompletan materijal potreban za ugradbu i funkcionalan rad instalacije, uključivo s:</t>
  </si>
  <si>
    <t xml:space="preserve">   - zaštitnom izolacijom spremnika,</t>
  </si>
  <si>
    <t xml:space="preserve">   - katodnom zaštitom (isporuka uz spremnik) s pratećim spojnim i pričvrsnim elementima,</t>
  </si>
  <si>
    <t xml:space="preserve">   - montažu spremnika na betonski temelj,</t>
  </si>
  <si>
    <t xml:space="preserve">   - povezivanje s uzemnom trakom i puštanje u rad.</t>
  </si>
  <si>
    <t>a/</t>
  </si>
  <si>
    <t>Dobava SPREMNIKA PLINA fco gradilište / skladište izvođača, neistovareno</t>
  </si>
  <si>
    <t>kpl</t>
  </si>
  <si>
    <t>b/</t>
  </si>
  <si>
    <t>Montaža opreme i dobava sveg ostalog materijala potrebnog za ispunjenje opisa stavke, sav potreban rad za ispunjenje stavke kao i istovar, skladištenje, čuvanje, transport do objekta i po objektu, prijenos do mjesta ugradbe, ugradba i sl. za sve navedeno pod a i b.</t>
  </si>
  <si>
    <t>2.</t>
  </si>
  <si>
    <t>Isparivački sklop</t>
  </si>
  <si>
    <t>Dobava i ugradba isparivačkog sklopa Zimmer u metalnom ormariću.</t>
  </si>
  <si>
    <t>U metalnom ormariću  ugrađeni su elementi:</t>
  </si>
  <si>
    <t>isparivač, G=40 kg/h</t>
  </si>
  <si>
    <t>kuglasti zaporni ventil, kom.2</t>
  </si>
  <si>
    <t>hvatač nečistoća, kom.1</t>
  </si>
  <si>
    <t>regulator visokog tlaka,G=60 kg/h, p=0,7 bara</t>
  </si>
  <si>
    <t>kondenzi lonac, kom.1</t>
  </si>
  <si>
    <t>drenažni ispust</t>
  </si>
  <si>
    <t>manometar, kom.1 (0 - 10 bara)</t>
  </si>
  <si>
    <t>Stavka uključuje kompletan ormar u funkciji</t>
  </si>
  <si>
    <t>Dobava isparavačkog sklopa fco gradilište / skladište izvođača, neistovareno</t>
  </si>
  <si>
    <t>Dobava sveg ostalog materijala potrebnog za ispunjenje opisa stavke , sav potreban rad za ispunjenje stavke kao i istovar, skladištenje, čuvanje, transport do objekta i po objektu, prijenos do mjesta ugradbe, ugradba i sl. za sve navedeno pod a7 , b7, i c</t>
  </si>
  <si>
    <t>3.</t>
  </si>
  <si>
    <t>Regulator tlaka 2. stupnja</t>
  </si>
  <si>
    <t>Dobava i ugradnja regulatora 2. stupnja za ugradnju u ormarić sa sigurnosno blokirajućim i sigurnosno otpuštajućom  funkcijom(ventilom)</t>
  </si>
  <si>
    <t>kapacitet 60 kg/h, izlazni tlak 0,7 bar</t>
  </si>
  <si>
    <t>ulazni priključak 3/4", izlazni priključak 3/4"</t>
  </si>
  <si>
    <t>proizvod kao GOK</t>
  </si>
  <si>
    <t>Dobava regulatora tlaka 2. stupanj fco gradilište / skladište izvođača, neistovareno</t>
  </si>
  <si>
    <t>4.</t>
  </si>
  <si>
    <t>Tabla s natpisima upozorenja</t>
  </si>
  <si>
    <t>kom</t>
  </si>
  <si>
    <t>Dobava i postavljanje table s natpisima upozorenja na ogradu oko spremnika.</t>
  </si>
  <si>
    <t>5.</t>
  </si>
  <si>
    <t>Prijelazni komad PEHD/Čelik</t>
  </si>
  <si>
    <t>Dobava i ugradba standardnog prijelaznog komada PEHD/Čelik za spoj podzemne PEHD cijevi sa čeličnom cijevi na spremniku i fasadnom plinskom oramariću.</t>
  </si>
  <si>
    <t>5.1.</t>
  </si>
  <si>
    <t>d40/NO32</t>
  </si>
  <si>
    <t>6.</t>
  </si>
  <si>
    <t>PEHD cijevi za plin</t>
  </si>
  <si>
    <t>Dobava i ugradnja PEHD cijevi od polietilena visoke gustoće, za plin PE100 SDR 11 za radni tlak PN10</t>
  </si>
  <si>
    <t>PEHD cijevi  u skladu sa DIN8074 i sukladno  normi HRN EN12201.</t>
  </si>
  <si>
    <t>6.1.</t>
  </si>
  <si>
    <t>d40</t>
  </si>
  <si>
    <t>m'</t>
  </si>
  <si>
    <t>7.</t>
  </si>
  <si>
    <t>PVC signalna traka</t>
  </si>
  <si>
    <t>Dobava i ugradnja PVC signalne trake upozorenja "PLIN"</t>
  </si>
  <si>
    <t>8.</t>
  </si>
  <si>
    <t>Detektibilna signalna traka</t>
  </si>
  <si>
    <t xml:space="preserve">Dobava i ugradnja detektibilne signalne trake upozorenja "PLIN" </t>
  </si>
  <si>
    <t>9.</t>
  </si>
  <si>
    <t>Plinski manometar 0-100 mbar</t>
  </si>
  <si>
    <t>Dobava i ugradba  manometra UNP (0- 100 mbara) komplet sa brtvenim i spojnim materijalom R 1/2".</t>
  </si>
  <si>
    <t>10.</t>
  </si>
  <si>
    <t>Dielektrična spojnica</t>
  </si>
  <si>
    <t>Dobava i ugradba izolirajućeg komada (dielektrične spojnice).</t>
  </si>
  <si>
    <t>10.1.</t>
  </si>
  <si>
    <t>NO32</t>
  </si>
  <si>
    <t>11.</t>
  </si>
  <si>
    <t>Filter za plin</t>
  </si>
  <si>
    <t>Dobava i ugradba filtera za plin (hvatača nečistoća).</t>
  </si>
  <si>
    <t>Stavka obuhvaća kpl.an materijal potreban za ugradbu i funkcionalan rad filtera.</t>
  </si>
  <si>
    <t>11.1.</t>
  </si>
  <si>
    <t>12.</t>
  </si>
  <si>
    <t>Plinski sigurnosni ventil</t>
  </si>
  <si>
    <t>Dobava i ugradba visokotlačnog plinskog sigurnosnog ventila.</t>
  </si>
  <si>
    <t>Stavka obuhvaća kpl.an materijal potreban za ugradbu i funkcionalan rad sigurnosnog ventila, uključivo s cca 6 m' odušne plinske cijevi dim NO 15 (10).</t>
  </si>
  <si>
    <t>13.</t>
  </si>
  <si>
    <t>Plinski ventil</t>
  </si>
  <si>
    <t>Dobava i ugradba kuglastog ventila - navojni (NP16), komplet sa brtvenim i spojnim materijalom.</t>
  </si>
  <si>
    <t>13.1.</t>
  </si>
  <si>
    <t xml:space="preserve">NO 32  </t>
  </si>
  <si>
    <t>14.</t>
  </si>
  <si>
    <t>Cijevi za plin</t>
  </si>
  <si>
    <t>Dobava i ugradba crnih čeličnih bešavnih cijevi (materijal prema DIN 1629) za potrebe razvoda plinske instalacije, prema standardu DIN 2448, kompletno sa svim potrebnim spojnim, pričvrsnim i ovjesnim materijalom, kao i materijalom za varenje.</t>
  </si>
  <si>
    <t>14.1.</t>
  </si>
  <si>
    <t>15.</t>
  </si>
  <si>
    <t>Proturne cijevi (hilzne)</t>
  </si>
  <si>
    <r>
      <t xml:space="preserve">Dobava, ugradnja i  fiksiranje </t>
    </r>
    <r>
      <rPr>
        <b/>
        <sz val="8"/>
        <rFont val="Arial"/>
        <family val="2"/>
        <charset val="238"/>
      </rPr>
      <t xml:space="preserve">hilzni </t>
    </r>
    <r>
      <rPr>
        <sz val="8"/>
        <rFont val="Arial"/>
        <family val="2"/>
        <charset val="238"/>
      </rPr>
      <t>(zaštitne proturne cijevi) na dijelu plinovoda koji prolazi kroz zidove.  U cijenu uključeno čišćenje, antikorozivna zaštita dvostrukim premazom, ispuna iz plastične mase i brtvljenje na krajevima. Dimenzije hilzni provjeriti prema detalju u nacrtnoj dokumentaciji. Duljina zaštitne cijevi mora biti veća od debljine zida za min 100 mm.</t>
    </r>
  </si>
  <si>
    <t>15.1.</t>
  </si>
  <si>
    <t>Φ60,3x2,9 - L=450 mm (za NO32)</t>
  </si>
  <si>
    <t>16.</t>
  </si>
  <si>
    <t>Čišćenje cjevovoda</t>
  </si>
  <si>
    <t xml:space="preserve">Čišćenje cjevovoda i armature čeličnom četkom i antikorozivna zaštita površine  cjevovoda u dva sloja temeljnom bojom. </t>
  </si>
  <si>
    <t>17.</t>
  </si>
  <si>
    <t>Završno bojanje</t>
  </si>
  <si>
    <t xml:space="preserve">Završno bojanje cijevi žutom bojom (dva sloja) prema tehničkim propisima. </t>
  </si>
  <si>
    <t>18.</t>
  </si>
  <si>
    <t>Ormarić sa aparatom za gašenje</t>
  </si>
  <si>
    <t>Dobava i postavljanje ormarića s aparatom za gašenje požara suhim prahom u ormariću</t>
  </si>
  <si>
    <t>-1 ručni aparat sa suhim prahom tip S-9</t>
  </si>
  <si>
    <t>19.</t>
  </si>
  <si>
    <t>Plinski fasadni ormarić</t>
  </si>
  <si>
    <t>Dobava i ugradba "INOX" ventiliranog ormarića namjenjenog ugradbi kuglaste slavine,regulatora tlaka i  manometra.</t>
  </si>
  <si>
    <t>Ventilirani ormarić treba biti opremljen s "plexi" prozorčićem.</t>
  </si>
  <si>
    <t xml:space="preserve"> Stavka obuhvaća kompletan materijal potreban za ugradbu i funkcionalan rad ventiliranog ormarića dim. Cca 600x300x220 mm (definitivnu veličinu i način ugradbe odrediti na licu mjesta dogovorno s Investitorom i predstavnikom distributera).</t>
  </si>
  <si>
    <t>20.</t>
  </si>
  <si>
    <t>Sitni potrošni materijal</t>
  </si>
  <si>
    <t>Sitni potrošni materijal u potrebnoj količini i kvaliteti kao brtve  klingerit, kudjelja, firnis, vijci i matice, kisik, acetilen.</t>
  </si>
  <si>
    <t>21.</t>
  </si>
  <si>
    <t>Ispitivanje plinovoda</t>
  </si>
  <si>
    <t xml:space="preserve">Ispitivanje plinovoda na čvrstoću i na nepropusnost inertnim plinom prema  HSUP-P 601.111 DVGW.. </t>
  </si>
  <si>
    <t>Ispitivanje na nepropusnost vršiti premazivanjem spojnih mjesta pjenušavim sredstvom. Ispitivanje vršiti prema tehničkom opisu i uspješnost potvrditi zapisnikom u prisustvu nadzornog inženjera.</t>
  </si>
  <si>
    <t>22.</t>
  </si>
  <si>
    <t>Puštanje plinovoda u rad</t>
  </si>
  <si>
    <t>Puštanje plinovoda u rad. Punjenje instalacije plinom uz kontrolu nepropusnosti spojnih mjesta  putem instrumenta,"gas-tec".</t>
  </si>
  <si>
    <t>23.</t>
  </si>
  <si>
    <t>Ispitivanje uzemljenja ograde</t>
  </si>
  <si>
    <t>Ispitivanje sustava uzemljenja ograde oko spremnika od strane ovlaštene organizacije.</t>
  </si>
  <si>
    <t>24.</t>
  </si>
  <si>
    <t>Certificiranje spremnika</t>
  </si>
  <si>
    <t>Nadzor nad postavljanjem malog spremnika UNP te ishodovanje potrebnih suglasnosti za tehnički prijem.</t>
  </si>
  <si>
    <t>Prijava i pregled spremnika UNP-a i mjesta postavljanja od strane Državnog inspektorata - službe nadzora posuda pod tlakom.</t>
  </si>
  <si>
    <t>Pregled spremnika UNP-a i izdavanje suglasnosti predstavnika distributera UNP-a.</t>
  </si>
  <si>
    <t>Pregled spremnika UNP-a i izdavanje suglasnosti nadležnog protupožarnog inspektora.</t>
  </si>
  <si>
    <t>z</t>
  </si>
  <si>
    <t>V-A-2.</t>
  </si>
  <si>
    <t>PINSKA INSTALACIJA - PRATEĆI GRAĐEVINSKI RADOVI</t>
  </si>
  <si>
    <t>Strojni iskop za ugradnju spremnika plina</t>
  </si>
  <si>
    <t>m3</t>
  </si>
  <si>
    <t xml:space="preserve">Strojni iskop terena za podzemnu ugradnju spremnika plina. </t>
  </si>
  <si>
    <t>Dimenzije iskopa DxŠxV= cca 550x200x205 cm</t>
  </si>
  <si>
    <t>*obračun po m3 iskopanog materijala</t>
  </si>
  <si>
    <t>Izrada AB ploče za polaganje spremnika plina</t>
  </si>
  <si>
    <t>Izrada armirano betonskog temelja na dnu iskopa za polaganje i sidrenje spremnika plina.</t>
  </si>
  <si>
    <t>Dimenzije ploče DxŠxV= 500x160x20 cm</t>
  </si>
  <si>
    <t>Pješćana posteljica oko spremnika</t>
  </si>
  <si>
    <t>Izrada pješćane posteljice na dnu iskopa i okolo spremnika plina nakon ugradnje debljine min. 20 cm</t>
  </si>
  <si>
    <t>- granulacija pijeska do 4 mm</t>
  </si>
  <si>
    <t>Zaštitna žičana ograda oko spremnika</t>
  </si>
  <si>
    <t>Izrada i postavljanje zaštitne žičane ograde oko spremnika plina visine 2 m s ulaznim vratima širine 90 cm na zaključavanje. Stavka uključuje izradu uzemljenja ograde.</t>
  </si>
  <si>
    <t>*obračun po dužnom metru ograde</t>
  </si>
  <si>
    <t>Strojni iskopi za podzemno polaganje cjevovoda</t>
  </si>
  <si>
    <t>Strojni iskop rova za polaganje srednjetlačnog cjevovoda instalacije UNP-a dubine  80 cm i prosječne širine 50 cm.</t>
  </si>
  <si>
    <t>- obračun po m3 iskopanog materijala</t>
  </si>
  <si>
    <t>Pješćana posteljica oko podzemnog cjevovoda</t>
  </si>
  <si>
    <t>Izrada pješćane posteljice na dnu rova za polaganje plinskih cijevi.</t>
  </si>
  <si>
    <t>- 15 cm ispod i 15 cm iznad cijevi</t>
  </si>
  <si>
    <t>Zatrpavanje rova</t>
  </si>
  <si>
    <t xml:space="preserve">Zatrpavanje rova materijalom iz iskopa uz pažljivo nabijanje u slojevima (postavljanje signalne i detekcijske trake), te priprema za uređenje gornje površine. </t>
  </si>
  <si>
    <t>Odvoz i saniranje viška materijala iz iskopa na deponij.</t>
  </si>
  <si>
    <t>Transportno manipulativni troškovi i organizacija gradilišta.</t>
  </si>
  <si>
    <t>V-B</t>
  </si>
  <si>
    <t>PRIPREMA PTV</t>
  </si>
  <si>
    <t>V-B-1.</t>
  </si>
  <si>
    <t>KROVNA PLINSKA KOTLOVNICA</t>
  </si>
  <si>
    <t>DN100</t>
  </si>
  <si>
    <t xml:space="preserve">Vanjska plinska kotlovnica </t>
  </si>
  <si>
    <t>Dobava i ugradba vanjske plinske kotlovnice</t>
  </si>
  <si>
    <t>Proizvod Beretta ili jednakovrijedno</t>
  </si>
  <si>
    <t>POWER PLUS BOX 1002 P EXT</t>
  </si>
  <si>
    <t>Kondenzacijski plinski kotao cod 20107469</t>
  </si>
  <si>
    <t>predviđen za ukapljeni naftni plin - UNP</t>
  </si>
  <si>
    <t>Kondenzacijski plinski kotao, BERETTA Power plus box 1002 P ext (25,5-255,6 kW) ili jednakovrijedan.</t>
  </si>
  <si>
    <t>Kondenzacijski modularni plinski kotao je podne izvedbe za vanjsku ugradnju s potisnim i povratnim kolektorom vode 5", plinskim kolektorom 3", izlazom dimnih plinova i priborom za ispust kondenzata.</t>
  </si>
  <si>
    <t>Kućište je od nehrđajučeg čelika za vanjsku ugradnju s ventilacijom za dovod zraka.</t>
  </si>
  <si>
    <t>Elektronsko upravljanje pomoću vodećeg regulatora.</t>
  </si>
  <si>
    <t>Temperatura dimnih plinova samo oko 8°C iznad temperature povratne vode.</t>
  </si>
  <si>
    <t>Ugrađena nepovratna zaklopka dimnih plinova</t>
  </si>
  <si>
    <t>Ulazna toplina  (25,5-255,6 kW)</t>
  </si>
  <si>
    <t>Broj plamenika (2x128kW)</t>
  </si>
  <si>
    <t>Korisna izlazna toplina (80⁰/60⁰C) - 226,8 kW</t>
  </si>
  <si>
    <t>Korisna izlazna toplina (60⁰/40⁰C) - 239,6 kW</t>
  </si>
  <si>
    <t>Korisna izlazna toplina (50⁰/30⁰C) - 249,8 kW</t>
  </si>
  <si>
    <t>Korisna učinkovitost ref.NHV (80⁰/60⁰C) - 98,6%</t>
  </si>
  <si>
    <t>Korisna učinkovitost ref.NHV (50⁰/30⁰C) - 108,6%</t>
  </si>
  <si>
    <t xml:space="preserve">Klasa učinkovitosti 92/42 CEE     **** </t>
  </si>
  <si>
    <t>Klasa Nox      5</t>
  </si>
  <si>
    <t>Električna napajanje 230V-50Hz</t>
  </si>
  <si>
    <t>potrošnja električne energije 0,6 kW</t>
  </si>
  <si>
    <t>Maksimalni tlak izlaza dimnih plinova po jedinici 500 Pa</t>
  </si>
  <si>
    <t>Kol. kondenzata:  -pri 100% (50⁰/30⁰C) -plin G20 34,4kg/h</t>
  </si>
  <si>
    <t>Maksimalna izlazna temperatura:: T=80°C</t>
  </si>
  <si>
    <t>Količina vode 77 l</t>
  </si>
  <si>
    <t>Radni tlak vode 6 / 0,5 bar</t>
  </si>
  <si>
    <t>Težina praznog kotla 270 kg</t>
  </si>
  <si>
    <t>Dimenzije (HxLxD): 1637x900x750mm</t>
  </si>
  <si>
    <t>Master ploča cod.20067837</t>
  </si>
  <si>
    <t>Vodeća ploča upravlja toplinskim modulima u kaskadi.</t>
  </si>
  <si>
    <t>Sadrži slijepe prirubnice i vanjski osjetnik</t>
  </si>
  <si>
    <t>Master kit dodatna zonska kartica</t>
  </si>
  <si>
    <t>Daljinsko upravljanje s Power plus box kondenzacijskim plinskim kotlom master pločom. Cod 1102379</t>
  </si>
  <si>
    <t>Zaštitni sklop (manometar, tlačna sklopka) cod.20061644</t>
  </si>
  <si>
    <t>Neutralizator kondenzata cod.20011126</t>
  </si>
  <si>
    <t>Neutralizator kondenzata, tip BERETTA N2 ili jednakovrijedan.</t>
  </si>
  <si>
    <t>Cijev dimovodna - inox DN 110, L=500 mm</t>
  </si>
  <si>
    <t>Cijev dimovodna - inox DN 110, L=1000 mm</t>
  </si>
  <si>
    <t>Završna kapa, inox DN 110</t>
  </si>
  <si>
    <t>Dobava vanjske plinske kotlovnice . stupanj fco gradilište / skladište izvođača, neistovareno</t>
  </si>
  <si>
    <t>Hidraulička skretnica</t>
  </si>
  <si>
    <t>Dobava i ugradnja hidrauličke skretnice (hidrauličkog separatora)</t>
  </si>
  <si>
    <t>Proizvod Berreta za Power Plus box 1002 EXT</t>
  </si>
  <si>
    <t>komplet s priključcima za kolektor vode s toplinskom izolacijom komplet s protupribnicama, brtvama i vicima i ostalim potrebnim materijalom s automatskim odzračnikom i ispusnom slavinom</t>
  </si>
  <si>
    <t>Dobava hidrauličke skretnice  fco gradilište / skladište izvođača, neistovareno</t>
  </si>
  <si>
    <t>Ormar za ugradnju armature pored plinskih uređaja</t>
  </si>
  <si>
    <t>Dobava i ugradnja ormara za vanjsku ugradnju hidrauličke skretnice, cirkulacijske pumpe primarnog kruga i ekspanzijske posude.</t>
  </si>
  <si>
    <t>Puštanje u pogon plinske krovne kotlovnice</t>
  </si>
  <si>
    <t>Puštanje u pogon plinske krovne kotlovnice od strane ovlaštenog servisera s izdavanjem zapisnika.</t>
  </si>
  <si>
    <t>-podešavanje učina i regulacijske automatike</t>
  </si>
  <si>
    <t>-obuka korisnika u rukovanju instalacijom</t>
  </si>
  <si>
    <t>DN101</t>
  </si>
  <si>
    <t>Cirkulacijska pumpa</t>
  </si>
  <si>
    <t>Dobava i ugradnja cirkulacijske pumpe primarnog kruga grijanja s elektronskom regulacijom</t>
  </si>
  <si>
    <t>Proizvod DAB ili jednakovrijedne</t>
  </si>
  <si>
    <t>Komplet s protupribnicama, brtvama i vijcima te ostalim potrebnim materijalom za ugradnju i spajanje na cjevovod</t>
  </si>
  <si>
    <t>Protok vode 10 - 14 m3/h</t>
  </si>
  <si>
    <t>Pad tlaka 8 mvs</t>
  </si>
  <si>
    <t>Tip   Evoplus B100/340.65M</t>
  </si>
  <si>
    <t>Snaga motora P1max = 590 W</t>
  </si>
  <si>
    <t>Jakost struje In = 2,8 A</t>
  </si>
  <si>
    <t>El. Napajanje  220/240V - 50 Hz</t>
  </si>
  <si>
    <t>Težina pumpe 25 kg</t>
  </si>
  <si>
    <t>Hidraulički priključci DN65 PN10</t>
  </si>
  <si>
    <t>Dobava cirkulacijske pumpe  fco gradilište / skladište izvođača, neistovareno</t>
  </si>
  <si>
    <t>Prirubnička armatura</t>
  </si>
  <si>
    <t>Dobava i ugradnja prirubničke armature komplet s protupribnicama, brtvama i vijcima te ostalim potrebnim materijalom za ugradnju i spajanje na cjevovod</t>
  </si>
  <si>
    <t>Leptirasta zaklopka: NO65</t>
  </si>
  <si>
    <t>6.2.</t>
  </si>
  <si>
    <t>Nepovratni ventil: NO65</t>
  </si>
  <si>
    <t>Odzračni lonac</t>
  </si>
  <si>
    <t>Izrada i ugradnja odzračnih lonaca V=1 lit, komplet s ispusnom cijevi i kuglastom slavinom NO10. komplet s čišćenjem do metalnog sjaja i završnim slojem lak boje</t>
  </si>
  <si>
    <t>Membranska ekspanzijska posuda</t>
  </si>
  <si>
    <t>Dobava i ugradnja membranske ekspanzijske posude za zatvorenu instalaciju grijanja</t>
  </si>
  <si>
    <t>Proizvod kao: Elbi ili odgovarajuće</t>
  </si>
  <si>
    <t>Tip: ERCE 250</t>
  </si>
  <si>
    <t>Volumen 250 litara</t>
  </si>
  <si>
    <t>Maksimalni radni tlak 6 bara</t>
  </si>
  <si>
    <t>Priključak  R 1"</t>
  </si>
  <si>
    <t>Dimenzije  Ø 650 × 1160 mm</t>
  </si>
  <si>
    <t>Dobava membranske ekspanzijske posude  fco gradilište / skladište izvođača, neistovareno</t>
  </si>
  <si>
    <t>Sigurnosni ventil</t>
  </si>
  <si>
    <t>Dobava i ugradnja sigurnosnog ventila za zatvorene instalacije grijanja, tlak otvaranja 3 bara</t>
  </si>
  <si>
    <t>9.1.</t>
  </si>
  <si>
    <t>NO 25</t>
  </si>
  <si>
    <t>Čelične bešavne cijevi</t>
  </si>
  <si>
    <t>Dobava i ugradnja čeličnih bešavnih cijevi, komplet s fitinzima, koljenima, račvama, izmičnim lukovima i ostalim fazonskim komadima te spojnim, brtvenim i ovjesnim materijalom.</t>
  </si>
  <si>
    <t>NO 65</t>
  </si>
  <si>
    <t>Izoliranje vanjskog cjevovoda</t>
  </si>
  <si>
    <t>m2</t>
  </si>
  <si>
    <t>Izoliranje cijevnog razvoda tople vode mineralnom vunom debljine 50 mm i ovijanje u aluminijski lim u vanjskom prostoru na krovu i u toplinskim podstanicama. Stavka uključuje sav spojni i pričvrsni materijal.</t>
  </si>
  <si>
    <t>Izoliranje unutarnjeg cjevovoda</t>
  </si>
  <si>
    <t>Izoliranje cjevovoda grijanja u prostorima sanitarnog čvora koji prolazi vidljivo ili u spuštenom stropu.</t>
  </si>
  <si>
    <t>Toplinska izolacija kao cjevaci Rockwool pipo ALS ili odgovarajuće, kamena vuna debljine 50 mm s kaširanom aluminijskom folijom.</t>
  </si>
  <si>
    <t>12.1.</t>
  </si>
  <si>
    <t>Cijev NO 65 (ø 76,1 mm)</t>
  </si>
  <si>
    <t>PVC cijevi za kondenzat</t>
  </si>
  <si>
    <t>Dobava i ugradnja PVC plastićnih cijevi za odvod kondenzata komplet s fazonskim komadima i ovješenjima s obujmicama</t>
  </si>
  <si>
    <t>D50</t>
  </si>
  <si>
    <t>Glikol</t>
  </si>
  <si>
    <t>lit</t>
  </si>
  <si>
    <t>Dobava glikola za punjenje instalacije primarnog kruga</t>
  </si>
  <si>
    <t>Čelični profili za ugradnju opreme</t>
  </si>
  <si>
    <t>kg</t>
  </si>
  <si>
    <t>Dobava i ugradnja toplocinčanih čeličnih profila za ugradnju opreme i cjevovoda držači cjevovoda, obujmice, zavješenja, pričvrsnice, podupore te ostala pomoćna učvršćenja za montažu.</t>
  </si>
  <si>
    <t>Sitni potrošni materijal u potrebnoj količini i kvaliteti kao brtve, klingerit, kudjelja, firnis, vijci i matice, žica za autogeno zavarivanje, kisik, disulpin te materijal koji nije specificiran.</t>
  </si>
  <si>
    <t>Pripremno – završni radovi</t>
  </si>
  <si>
    <t>upoznavanje s objektom</t>
  </si>
  <si>
    <t>transport materijala i opreme na gradilište</t>
  </si>
  <si>
    <t>Ispitivanje</t>
  </si>
  <si>
    <t>Ispitivanje toplovodne kotlovnice od strane ovlaštene tvrtke zaštite na radu i od požara i izrada izvješća.</t>
  </si>
  <si>
    <t>Puštanje instalacije u rad</t>
  </si>
  <si>
    <t>Ispiranje cjevovoda nakon završetka radova</t>
  </si>
  <si>
    <t>Punjenje primarnog kruga mješavinom vode i glikola u omjeru 75:25%</t>
  </si>
  <si>
    <t>Hladna tlačna proba</t>
  </si>
  <si>
    <t>Topla proba, regulacija i balansiranje instalacije.</t>
  </si>
  <si>
    <t>Puštanje u pogon instalacije s obukom osoblja investitora.</t>
  </si>
  <si>
    <t>V-B-2.</t>
  </si>
  <si>
    <t>TOPLINSKA STANICA ZA PRIPREMU PTV</t>
  </si>
  <si>
    <t>DN102</t>
  </si>
  <si>
    <t>1.1.</t>
  </si>
  <si>
    <t>Solarni bojler PTV</t>
  </si>
  <si>
    <t>Dobava i ugradnja stojećeg spremnika PTV iz čeličnog lima.</t>
  </si>
  <si>
    <t>Spremnik je opremljen s jednom toplovodnom grijalicom i električnim grijačem.</t>
  </si>
  <si>
    <t>Proizvod kao: Pireko Hrvatska ili odgovarajući</t>
  </si>
  <si>
    <t>Stojeći bojler za zagrijavanje sanitarne vode: 
Tip: SB-25</t>
  </si>
  <si>
    <t>Zapremina spremnika V = 2500 lit</t>
  </si>
  <si>
    <t>Dimenzije spremnika øD×H = ø1300×2260 mm</t>
  </si>
  <si>
    <t>Toplovodna grijalica za solarne kolektore (20 kolektora)</t>
  </si>
  <si>
    <t>Električna grijalica ukupne snage 18 kW (3x6 kW, 230V).</t>
  </si>
  <si>
    <t>Bojler je opremljen priključcima te je antikorozivno zaštićen iznutraepoksi premazom (Hempadur 85671, 200-250 microns) za sanitarnu toplu vodu i izvana temeljnom bojom.</t>
  </si>
  <si>
    <t xml:space="preserve">Materijal izrade spremnika ugljični čelik kvalitete S235JR. </t>
  </si>
  <si>
    <t>Dodatna oprema: zaštitna Mg anoda.</t>
  </si>
  <si>
    <t>Dobava solarnog bojlera PTV  fco gradilište / skladište izvođača, neistovareno</t>
  </si>
  <si>
    <t>1.2.</t>
  </si>
  <si>
    <t>Toplinska izolacija solarnog bojlera</t>
  </si>
  <si>
    <t>Toplinska izolacija spremnika tople potrošne vode toplinskom izolacijom od mineralne vune debljine 100 mm u zaštitnoj oblozi od Al-lima</t>
  </si>
  <si>
    <t>2.1.</t>
  </si>
  <si>
    <t>Akumulacijski bojler PTV</t>
  </si>
  <si>
    <t>Stojeći bojler za zagrijavanje sanitarne vode: 
Tip: SB-40</t>
  </si>
  <si>
    <t>Zapremina spremnika V = 4000 lit</t>
  </si>
  <si>
    <t>Dimenzije spremnika øD×H = ø1400×3050 mm</t>
  </si>
  <si>
    <t>Toplovodna 80/60°C - toplovodni plinski kotao</t>
  </si>
  <si>
    <t>Električna grijalica ukupne snage 32 kW  (230V).</t>
  </si>
  <si>
    <t>Dobava akumulacijskog bojlera PTV  fco gradilište / skladište izvođača, neistovareno</t>
  </si>
  <si>
    <t>2.2.</t>
  </si>
  <si>
    <t>Toplinska izolacija bojlera PTV</t>
  </si>
  <si>
    <t>Protočna ekspanzijska posuda za PTV</t>
  </si>
  <si>
    <t>Dobava i ugradba protočne zatvorene ekspanzione posude punjene inertnim plinom-dušikom, predviđene za pitku vodu.</t>
  </si>
  <si>
    <t>Proizvod kao: "IMI PNEUMATEX-AQUAPRESSO", Italija</t>
  </si>
  <si>
    <t>3.1.</t>
  </si>
  <si>
    <t>Tip: AUF200.10</t>
  </si>
  <si>
    <t>Sadržaj: V=200 lit</t>
  </si>
  <si>
    <r>
      <t>Maksimalni tlak: p</t>
    </r>
    <r>
      <rPr>
        <vertAlign val="subscript"/>
        <sz val="8"/>
        <rFont val="Arial"/>
        <family val="2"/>
        <charset val="238"/>
      </rPr>
      <t>max</t>
    </r>
    <r>
      <rPr>
        <sz val="8"/>
        <rFont val="Arial"/>
        <family val="2"/>
        <charset val="238"/>
      </rPr>
      <t>= 10 bar</t>
    </r>
  </si>
  <si>
    <r>
      <t>Maksimalna temperatura: T</t>
    </r>
    <r>
      <rPr>
        <vertAlign val="subscript"/>
        <sz val="8"/>
        <rFont val="Arial"/>
        <family val="2"/>
        <charset val="238"/>
      </rPr>
      <t>max</t>
    </r>
    <r>
      <rPr>
        <sz val="8"/>
        <rFont val="Arial"/>
        <family val="2"/>
        <charset val="238"/>
      </rPr>
      <t>= 120 °C</t>
    </r>
  </si>
  <si>
    <r>
      <t>Maksimalni protok: q</t>
    </r>
    <r>
      <rPr>
        <vertAlign val="subscript"/>
        <sz val="8"/>
        <rFont val="Arial"/>
        <family val="2"/>
        <charset val="238"/>
      </rPr>
      <t>max</t>
    </r>
    <r>
      <rPr>
        <sz val="8"/>
        <rFont val="Arial"/>
        <family val="2"/>
        <charset val="238"/>
      </rPr>
      <t>= 7,3 m3/h</t>
    </r>
  </si>
  <si>
    <t>Priključak: 2x R1 1/4"</t>
  </si>
  <si>
    <t>ØDxV=Ø500x1.1364 mm</t>
  </si>
  <si>
    <t>Dobava ekspanzijske posude za PTV  fco gradilište / skladište izvođača, neistovareno</t>
  </si>
  <si>
    <t>3.2.</t>
  </si>
  <si>
    <t>Tip: AUF300.10</t>
  </si>
  <si>
    <t>Sadržaj: V=300 lit</t>
  </si>
  <si>
    <t>ØDxV=Ø560x1.494 mm</t>
  </si>
  <si>
    <t>Cirkulacijske pumpe</t>
  </si>
  <si>
    <t>Dobava i ugradba cirkulacijskih pumpi s elektronskom regulacijom, komplet sa protupribnicama, brtvama i vijcima, holenderima te ostalim potrebnim materijalom za ugradnju i spajanje na cjevovod.</t>
  </si>
  <si>
    <t>Za recirkulaciju sanitarne pitke vode s elektronskom regulacijom snage i osjetnikom temperature.</t>
  </si>
  <si>
    <t>4.1.</t>
  </si>
  <si>
    <t>Tip Evoplus B 80/220.40 (SAN) M</t>
  </si>
  <si>
    <t>Protok 1500-4500 l/h</t>
  </si>
  <si>
    <t>Pad tlaka 35 - 65 kPa</t>
  </si>
  <si>
    <t>Snaga el. Motora 5 - 175 W</t>
  </si>
  <si>
    <t>Jakost el. Struje  0,05 - 1,00 A</t>
  </si>
  <si>
    <t>Elektronapajanje 220/240 V / 50 Hz</t>
  </si>
  <si>
    <t>Dobava cirkulacijske pumpe fco gradilište / skladište izvođača, neistovareno</t>
  </si>
  <si>
    <t>Za recirkulaciju sanitarne pitke vode između spremnika s elektronskom regulacijom snage i osjetnikom temperature.</t>
  </si>
  <si>
    <t>4.2.</t>
  </si>
  <si>
    <t>Kuglasti ventil</t>
  </si>
  <si>
    <t>Dobava i ugradba kuglastih ventila NP6, komplet sa prirubnicama, protuprirubnica, brtvenim, spojnim i pričvrsnim materijalom.</t>
  </si>
  <si>
    <t>NO65</t>
  </si>
  <si>
    <t>5.2.</t>
  </si>
  <si>
    <t>Hvatač nečistoća</t>
  </si>
  <si>
    <t>Dobava i ugradba hvatača nečistoća NP6, komplet sa brtvenim, spojnim i pričvrsnim materijalom.</t>
  </si>
  <si>
    <t>Slavine za punjenje i pražnjenje</t>
  </si>
  <si>
    <t>Dobava i ugradba slavina za punjenje i pražnjenje, komplet sa brtvenim, spojnim i pričvrsnim materijalom.</t>
  </si>
  <si>
    <t>7.1.</t>
  </si>
  <si>
    <t>R 1/2"</t>
  </si>
  <si>
    <t>Kuglasti ventil za sanitarnu vodu</t>
  </si>
  <si>
    <t>Dobava i ugradba zapornog kuglastog ventila NP10 za sanitarnu vodu, komplet sa brtvenim, spojnim i pričvrsnim materijalom.</t>
  </si>
  <si>
    <t>8.1.</t>
  </si>
  <si>
    <t>NO50</t>
  </si>
  <si>
    <t>8.2.</t>
  </si>
  <si>
    <t>NO40</t>
  </si>
  <si>
    <t>8.3.</t>
  </si>
  <si>
    <t>8.4.</t>
  </si>
  <si>
    <t>NO25</t>
  </si>
  <si>
    <t>Nepovratni ventil za sanitarnu vodu</t>
  </si>
  <si>
    <t>Dobava i ugradba nepovratnog ventila NP10, za sanitarnu vodu,  komplet sa brtvenim, spojnim i pričvrsnim materijalom.</t>
  </si>
  <si>
    <t>9.2.</t>
  </si>
  <si>
    <t>9.3.</t>
  </si>
  <si>
    <t>Sigurnosni ventil na strani sanitarne vode</t>
  </si>
  <si>
    <t>Dobava i ugradnja sigurnosnog membranskog ventila za sanitarnu vodu, komplet sa brtvenim, spojnim i pričvrsnim materijalom.</t>
  </si>
  <si>
    <t>NO 25 - 6 bara</t>
  </si>
  <si>
    <t>Ventil za ekspanzijsku posudu</t>
  </si>
  <si>
    <t>Dobava i ugradba kuglastih ventila za održavanje i demontažu ekspanzijske posude sa zaštitom od slučajnog i neovlaštenog zatvaranja.</t>
  </si>
  <si>
    <t>Termostatski mješajuči ventil za PTV</t>
  </si>
  <si>
    <t>Dobava i ugradba termostatskog ventila potrošne tople vode, komplet sa svim spojnim i brtvenim materijalom. Integrirani termometri, nepovratni ventili, filerske mrežice. Ručno namještanje željene polazne temperature PTV prema potrošačima.</t>
  </si>
  <si>
    <t>Proizvod kao: River, Italia (ACV, Belgija)</t>
  </si>
  <si>
    <t>Tip: Compactmix 50 - 2"</t>
  </si>
  <si>
    <t>Hladna rampa PTV</t>
  </si>
  <si>
    <t>Dobava i ugradba hladne rampe sustava PTV. Hladnu rampu ugraditi do potpune funkcionalnosti</t>
  </si>
  <si>
    <t xml:space="preserve">* kuglasti ventil NP10, NO50 </t>
  </si>
  <si>
    <t>*ventil za redukciju tlaka na dovodu hladne vode namijenjenog za sanitarnu pitku vodu</t>
  </si>
  <si>
    <t>Proizvod Caleffi ili odgovarajući</t>
  </si>
  <si>
    <t>Ulazni tlak do 25 bara</t>
  </si>
  <si>
    <t xml:space="preserve">Izlazni tlak - podesivi 1 - 6 bara </t>
  </si>
  <si>
    <t>Tvornički podešen na 3 bara</t>
  </si>
  <si>
    <t>Sklala manometra 0 - 10 bara</t>
  </si>
  <si>
    <t>13.2.</t>
  </si>
  <si>
    <t>NO 50</t>
  </si>
  <si>
    <t>13.3.</t>
  </si>
  <si>
    <t>* hvatač nečistoće NO50</t>
  </si>
  <si>
    <t>13.4.</t>
  </si>
  <si>
    <t>* nepovratni ventil NO50</t>
  </si>
  <si>
    <t>13.5.</t>
  </si>
  <si>
    <t>* manometar sa slavinom NO10 p=0-10 bar</t>
  </si>
  <si>
    <t>13.6.</t>
  </si>
  <si>
    <t>* impulsni vodomjer NO50 (samo vodoinstalaterska ugradnja) - stavka vodomjera je obuhvačena u poglavlju automatske regulacije u elektrotehničkom projektu.</t>
  </si>
  <si>
    <t>DN104</t>
  </si>
  <si>
    <t>Stanica za omekšavanje vode</t>
  </si>
  <si>
    <t>Dobava i ugradnja stanice za omekšavanje vode</t>
  </si>
  <si>
    <t>Aquahome 30-N</t>
  </si>
  <si>
    <t>Tehnički podaci:</t>
  </si>
  <si>
    <t>Dimenzije::</t>
  </si>
  <si>
    <t>- Visina: 1086 mm</t>
  </si>
  <si>
    <t>- Širina: 438 mm</t>
  </si>
  <si>
    <t>- Dubina: 524 mm</t>
  </si>
  <si>
    <t>Maksimalni protok: 2,8 m3/h</t>
  </si>
  <si>
    <t>Volumen sloja filtera: 26 dm3</t>
  </si>
  <si>
    <t>Maks. volumen između regeneracija</t>
  </si>
  <si>
    <t>pri tvrdoći 18° dH: 6100 l</t>
  </si>
  <si>
    <t>Orijentacijska potrebna količina soli za</t>
  </si>
  <si>
    <t>regeneraciju: 3,9 kg</t>
  </si>
  <si>
    <t>regeneraciju: 130 - 155 l</t>
  </si>
  <si>
    <t>Raspon tlaka min/max: 1,4 - 8,0 bar</t>
  </si>
  <si>
    <t>Priključak: 1 "</t>
  </si>
  <si>
    <t>Broj narudžbe.: 7511784</t>
  </si>
  <si>
    <t>Dobava regeneracijske soli</t>
  </si>
  <si>
    <t>pakiranje 25 kg</t>
  </si>
  <si>
    <t>Dobava stanice za omekšavanje vode fco gradilište / skladište izvođača, neistovareno</t>
  </si>
  <si>
    <t>14.2.</t>
  </si>
  <si>
    <t>Broj narudžbe.: 7419725</t>
  </si>
  <si>
    <t>Dobava testera tvrdoće vode</t>
  </si>
  <si>
    <t>Aquatest TH</t>
  </si>
  <si>
    <t>14.3.</t>
  </si>
  <si>
    <t>Broj narudžbe.: 7440915</t>
  </si>
  <si>
    <t>Filter vode</t>
  </si>
  <si>
    <t>Dobava i ugradnja filtra vode</t>
  </si>
  <si>
    <t>Epuroit filter I25-50</t>
  </si>
  <si>
    <t>Broj narudžbe.: 7511789</t>
  </si>
  <si>
    <t>Mjerni instrumenti</t>
  </si>
  <si>
    <t>Dobava i ugradnja mjernih instrumenata komplet s potrebnim materijalom za ugradnju.</t>
  </si>
  <si>
    <t>16.1.</t>
  </si>
  <si>
    <t>* bimetalni termometar 0 - 120 °C</t>
  </si>
  <si>
    <t>16.2.</t>
  </si>
  <si>
    <t>* bimetalni termometar za spremnik PTV 0 - 120 °C</t>
  </si>
  <si>
    <t>16.3.</t>
  </si>
  <si>
    <t>* termomanometar 0-120 °C, 0 - 6 bara</t>
  </si>
  <si>
    <t>16.4.</t>
  </si>
  <si>
    <t>* manometar za sanitarnu vodu sa slavinom 0-10 bara</t>
  </si>
  <si>
    <t>Pocinčane cijevi za PTV</t>
  </si>
  <si>
    <t>Dobava i ugradnja čeličnih bešavnih pocinčanih cijevi komplet s fitinzima, koljenima, račvama, izmičnim lukovima i ostalim fazonskim komadima te spojnim, brtvenim i ovjesnim materijalom.</t>
  </si>
  <si>
    <t>17.1.</t>
  </si>
  <si>
    <t>17.2.</t>
  </si>
  <si>
    <t>NO 32</t>
  </si>
  <si>
    <t>17.3.</t>
  </si>
  <si>
    <t>Izolacija cjevovoda tople vode</t>
  </si>
  <si>
    <t>Izoliranje cijevnog razvoda tople vode mineralnom vunom debljine 50 mm i ovijanje u aluminijski lim. Stavka uključuje  izoliranje fazonskih komada kao  i sav spojni i pričvrsni materijal.</t>
  </si>
  <si>
    <t>Izolacija cjevovoda hladne vode</t>
  </si>
  <si>
    <t>Izoliranje cijevnog razvoda hladne vode toplinskom izolacijom s parnom branom, komplet s ljepilom, samoljepljivim trakama i izolirajućim trakama za zaštitu spojeva.</t>
  </si>
  <si>
    <t>Proizvod kao: ARMACELL, Švicarska</t>
  </si>
  <si>
    <t>Tip kao: AC-19</t>
  </si>
  <si>
    <t>Klasa zapaljivosti: B1 prema DIN 4102-1</t>
  </si>
  <si>
    <t>Toplinska vodljivost: λ £ 0,035 W/mK kod 0°C</t>
  </si>
  <si>
    <t>Debljina: d=19 mm</t>
  </si>
  <si>
    <t>19x035</t>
  </si>
  <si>
    <t>19x060</t>
  </si>
  <si>
    <t>Čišćenje cijevi</t>
  </si>
  <si>
    <t>Čišćenje čeličnih cijevi do metalnog sjaja te antikorozivna zaštita cijevi s dva sloja temeljne boje</t>
  </si>
  <si>
    <t>Završno lakiranje</t>
  </si>
  <si>
    <t xml:space="preserve">Završno lakiranje neizoliranog dijel cijevi, prirubnica, konzola i ovjesa lak bojom </t>
  </si>
  <si>
    <t>Ovjes cjevovoda</t>
  </si>
  <si>
    <t>Dobava i ugradba raznih držača cjevovoda, obujmica, zavješenja, pričvrsnica, podupore te ostala pomoćna učvršćenja za montažu, sve izrađeno od profiliranog toplocinčanog željeza, lima i plosnatog čelika.</t>
  </si>
  <si>
    <t>Vatrogasni aparat</t>
  </si>
  <si>
    <t>Dobava i ugradba vatrogasnog aparata S-9 za gašenje prahom ABC 40, kapaciteta 9 kg s CO2 kao pogonskim plinom.</t>
  </si>
  <si>
    <t>25.</t>
  </si>
  <si>
    <t>Pripremno – završni radovi - transport</t>
  </si>
  <si>
    <t>26.</t>
  </si>
  <si>
    <t>Podešavanje, puštanje u rad</t>
  </si>
  <si>
    <t>Punjenje sustava vodom te hladna tlačna proba.</t>
  </si>
  <si>
    <t>Primopredaja radova i obuka osoblja korisnika</t>
  </si>
  <si>
    <t>27.</t>
  </si>
  <si>
    <t>Natpisi, znakovi i sheme</t>
  </si>
  <si>
    <t>Izrada i postavljanje natpisnih pločica na razdjelniku i sabirniku tople vode te na svim polaznim i povratnim priključcima</t>
  </si>
  <si>
    <t>Označavanje smjera strujanja cjevovoda</t>
  </si>
  <si>
    <t>Izrada sheme instalacije i uputa za rukovanje u dva primjerka od kojih jedan primjerak uokviriti i objesiti na vidljivo mjesto u strojarnici.</t>
  </si>
  <si>
    <t>Dobava i postavljanje plastificiranih natpisa na vratima kotlovnice.</t>
  </si>
  <si>
    <t>Dobava i postavljanje znakova upozorenja i zabrane predviđenih važećim zakonima, pravilnicima, propisima i normama.</t>
  </si>
  <si>
    <t>V-B-3.</t>
  </si>
  <si>
    <t>SOLARNA INSTALACIJA</t>
  </si>
  <si>
    <t>DN105</t>
  </si>
  <si>
    <t>Pločasti solarni kolektori</t>
  </si>
  <si>
    <t>Dobava i ugradnja pločastih solarnih kolektora. Kućište iz eloksiranih al. profila. Kaljeno solarno staklo 3,2 mm. Straga izolirano kamenom vunom, sa zaštitom iz al. lima 0.5mm.</t>
  </si>
  <si>
    <t>Izvedba: VERTIKALNA</t>
  </si>
  <si>
    <r>
      <t>P</t>
    </r>
    <r>
      <rPr>
        <vertAlign val="subscript"/>
        <sz val="8"/>
        <rFont val="Arial"/>
        <family val="2"/>
        <charset val="238"/>
      </rPr>
      <t>a</t>
    </r>
    <r>
      <rPr>
        <sz val="8"/>
        <rFont val="Arial"/>
        <family val="2"/>
        <charset val="238"/>
      </rPr>
      <t>= 1.9 m</t>
    </r>
    <r>
      <rPr>
        <vertAlign val="superscript"/>
        <sz val="8"/>
        <rFont val="Arial"/>
        <family val="2"/>
        <charset val="238"/>
      </rPr>
      <t>2</t>
    </r>
    <r>
      <rPr>
        <sz val="8"/>
        <rFont val="Arial"/>
        <family val="2"/>
        <charset val="238"/>
      </rPr>
      <t xml:space="preserve"> (2,031 m</t>
    </r>
    <r>
      <rPr>
        <vertAlign val="superscript"/>
        <sz val="8"/>
        <rFont val="Arial"/>
        <family val="2"/>
        <charset val="238"/>
      </rPr>
      <t>2</t>
    </r>
    <r>
      <rPr>
        <sz val="8"/>
        <rFont val="Arial"/>
        <family val="2"/>
        <charset val="238"/>
      </rPr>
      <t>)</t>
    </r>
  </si>
  <si>
    <r>
      <t>p</t>
    </r>
    <r>
      <rPr>
        <vertAlign val="subscript"/>
        <sz val="8"/>
        <rFont val="Arial"/>
        <family val="2"/>
        <charset val="238"/>
      </rPr>
      <t>max</t>
    </r>
    <r>
      <rPr>
        <sz val="8"/>
        <rFont val="Arial"/>
        <family val="2"/>
        <charset val="238"/>
      </rPr>
      <t>= 6 bar</t>
    </r>
  </si>
  <si>
    <r>
      <t>p</t>
    </r>
    <r>
      <rPr>
        <vertAlign val="subscript"/>
        <sz val="8"/>
        <rFont val="Arial"/>
        <family val="2"/>
        <charset val="238"/>
      </rPr>
      <t>test</t>
    </r>
    <r>
      <rPr>
        <sz val="8"/>
        <rFont val="Arial"/>
        <family val="2"/>
        <charset val="238"/>
      </rPr>
      <t>= 15 bar</t>
    </r>
  </si>
  <si>
    <r>
      <t>t</t>
    </r>
    <r>
      <rPr>
        <vertAlign val="subscript"/>
        <sz val="8"/>
        <rFont val="Arial"/>
        <family val="2"/>
        <charset val="238"/>
      </rPr>
      <t>stag</t>
    </r>
    <r>
      <rPr>
        <sz val="8"/>
        <rFont val="Arial"/>
        <family val="2"/>
        <charset val="238"/>
      </rPr>
      <t>= 200°C</t>
    </r>
  </si>
  <si>
    <t>a= 95%</t>
  </si>
  <si>
    <t>e= 5%</t>
  </si>
  <si>
    <r>
      <t>a</t>
    </r>
    <r>
      <rPr>
        <vertAlign val="subscript"/>
        <sz val="8"/>
        <rFont val="Arial"/>
        <family val="2"/>
        <charset val="238"/>
      </rPr>
      <t>1</t>
    </r>
    <r>
      <rPr>
        <sz val="8"/>
        <rFont val="Arial"/>
        <family val="2"/>
        <charset val="238"/>
      </rPr>
      <t>= 3,91 W/m</t>
    </r>
    <r>
      <rPr>
        <vertAlign val="superscript"/>
        <sz val="8"/>
        <rFont val="Arial"/>
        <family val="2"/>
        <charset val="238"/>
      </rPr>
      <t>2</t>
    </r>
    <r>
      <rPr>
        <sz val="8"/>
        <rFont val="Arial"/>
        <family val="2"/>
        <charset val="238"/>
      </rPr>
      <t>K</t>
    </r>
  </si>
  <si>
    <r>
      <t>a</t>
    </r>
    <r>
      <rPr>
        <vertAlign val="subscript"/>
        <sz val="8"/>
        <rFont val="Arial"/>
        <family val="2"/>
        <charset val="238"/>
      </rPr>
      <t>2</t>
    </r>
    <r>
      <rPr>
        <sz val="8"/>
        <rFont val="Arial"/>
        <family val="2"/>
        <charset val="238"/>
      </rPr>
      <t>= 0,0094 W/m</t>
    </r>
    <r>
      <rPr>
        <vertAlign val="superscript"/>
        <sz val="8"/>
        <rFont val="Arial"/>
        <family val="2"/>
        <charset val="238"/>
      </rPr>
      <t>2</t>
    </r>
    <r>
      <rPr>
        <sz val="8"/>
        <rFont val="Arial"/>
        <family val="2"/>
        <charset val="238"/>
      </rPr>
      <t>K</t>
    </r>
    <r>
      <rPr>
        <vertAlign val="superscript"/>
        <sz val="8"/>
        <rFont val="Arial"/>
        <family val="2"/>
        <charset val="238"/>
      </rPr>
      <t>2</t>
    </r>
  </si>
  <si>
    <r>
      <t>h</t>
    </r>
    <r>
      <rPr>
        <vertAlign val="subscript"/>
        <sz val="8"/>
        <rFont val="Arial"/>
        <family val="2"/>
        <charset val="238"/>
      </rPr>
      <t>o</t>
    </r>
    <r>
      <rPr>
        <sz val="8"/>
        <rFont val="Arial"/>
        <family val="2"/>
        <charset val="238"/>
      </rPr>
      <t>= 0,799</t>
    </r>
  </si>
  <si>
    <t>Izolacija kamenom vunom d= 50 mm</t>
  </si>
  <si>
    <t>G= 35 kg</t>
  </si>
  <si>
    <t>V= 1,3 lit</t>
  </si>
  <si>
    <r>
      <t>G</t>
    </r>
    <r>
      <rPr>
        <vertAlign val="subscript"/>
        <sz val="8"/>
        <rFont val="Arial"/>
        <family val="2"/>
        <charset val="238"/>
      </rPr>
      <t>v</t>
    </r>
    <r>
      <rPr>
        <sz val="8"/>
        <rFont val="Arial"/>
        <family val="2"/>
        <charset val="238"/>
      </rPr>
      <t>= 133 lit/h</t>
    </r>
  </si>
  <si>
    <t>dP= 0,651 kPa</t>
  </si>
  <si>
    <t>ŠxVxD= 1.034x1.964x95mm</t>
  </si>
  <si>
    <t>Proizvod kao: TEHNOMONT, Pula</t>
  </si>
  <si>
    <r>
      <t xml:space="preserve">Tip: </t>
    </r>
    <r>
      <rPr>
        <b/>
        <sz val="8"/>
        <rFont val="Arial"/>
        <family val="2"/>
        <charset val="238"/>
      </rPr>
      <t>SKT 100</t>
    </r>
  </si>
  <si>
    <t>Dobava pločastih solarnih kolektora fco gradilište / skladište izvođača, neistovareno</t>
  </si>
  <si>
    <t>Pričvrsni pribor za ravan krov</t>
  </si>
  <si>
    <r>
      <t xml:space="preserve">Dobava i ugradnja tipskog nosivog i pričvrsnog pribora za ravan krov 30 </t>
    </r>
    <r>
      <rPr>
        <sz val="8"/>
        <rFont val="Arial"/>
        <family val="2"/>
        <charset val="238"/>
      </rPr>
      <t xml:space="preserve">˚ </t>
    </r>
    <r>
      <rPr>
        <sz val="8"/>
        <color indexed="8"/>
        <rFont val="Arial"/>
        <family val="2"/>
        <charset val="238"/>
      </rPr>
      <t>za 10 kolektora. Sastoji se od standardnih aluminijskih šina i zakački solarnog koelktora za pričvršćenje te nosivih aluminijskih trokuta.</t>
    </r>
  </si>
  <si>
    <r>
      <t>Tip: Ravan krov 30</t>
    </r>
    <r>
      <rPr>
        <sz val="8"/>
        <rFont val="Arial"/>
        <family val="2"/>
        <charset val="238"/>
      </rPr>
      <t xml:space="preserve">˚ </t>
    </r>
    <r>
      <rPr>
        <sz val="8"/>
        <color indexed="8"/>
        <rFont val="Arial"/>
        <family val="2"/>
        <charset val="238"/>
      </rPr>
      <t>- 10 kolektora</t>
    </r>
  </si>
  <si>
    <t>Dobava pričvrsnog pribora za krov fco gradilište / skladište izvođača, neistovareno</t>
  </si>
  <si>
    <t>Temeljna konstrukcija za ravan krov</t>
  </si>
  <si>
    <r>
      <t xml:space="preserve">Dobava i ugradnja temeljne nosive aluminijske konstrukcije za montažu tipske konstrukcije za ravan krov 30 </t>
    </r>
    <r>
      <rPr>
        <sz val="8"/>
        <rFont val="Arial"/>
        <family val="2"/>
        <charset val="238"/>
      </rPr>
      <t>˚</t>
    </r>
  </si>
  <si>
    <t>Tip: Temeljna konstrukcija - 10 kolektora</t>
  </si>
  <si>
    <t>Dobava temeljne konstrukcije za ravni krov fco gradilište / skladište izvođača, neistovareno</t>
  </si>
  <si>
    <t>Kemijsko sidro</t>
  </si>
  <si>
    <t>Dobava i ugradnja kemijskog sidra kao Hilti HIT HY 200-A 500/1 - 13 ml po rupi  u kompletu sa sidrenom šipkom HIT-Z M10x115 mm.</t>
  </si>
  <si>
    <t>Zaštita hidroizolacije krova</t>
  </si>
  <si>
    <t>Adekvatna zaštita hidroizolacije krova na mjestu proboja nakon montaže sidrene šipke.</t>
  </si>
  <si>
    <t>Cu hermeto spojevi</t>
  </si>
  <si>
    <t>Dobava i ugradnja standardnih hermeto spojki sa MS prstenom u kompletu sa čahurom za ojačanje bakrenih cijevi za Cu Ф 18x1  mm i Cu Ф 22x1  mm.</t>
  </si>
  <si>
    <t xml:space="preserve">Tip: MS Hermeto spoj koljeno Ф 18 mm </t>
  </si>
  <si>
    <t xml:space="preserve">Tip: MS Hermeto spoj T spoj  Ф 18x18x18 mm </t>
  </si>
  <si>
    <t>6.3.</t>
  </si>
  <si>
    <t xml:space="preserve">Tip: MS Hermeto spoj T spoj  Ф 22x18x18 mm </t>
  </si>
  <si>
    <t>6.4.</t>
  </si>
  <si>
    <t xml:space="preserve">Tip: MS Hermeto spoj T spoj  Ф 22x18x22 mm </t>
  </si>
  <si>
    <t>6.5.</t>
  </si>
  <si>
    <t xml:space="preserve">Tip: MS Hermeto spoj T spoj  Ф 28x18x22 mm </t>
  </si>
  <si>
    <t>6.6.</t>
  </si>
  <si>
    <t xml:space="preserve">Tip: MS Hermeto spoj T spoj  Ф 28x18x28 mm </t>
  </si>
  <si>
    <t>6.7.</t>
  </si>
  <si>
    <t>Tip: MS Hermeto spoj ravni ∅ 18 -1/2" Ž navoj</t>
  </si>
  <si>
    <t>Bakreni cjevovod</t>
  </si>
  <si>
    <t>Dobava i ugradnja  bakrenih cijevi, ravnih. Stavka uključuje fazonske komade, koljena, ovijesni i pričvrsni materijal.</t>
  </si>
  <si>
    <t>Cu Ф 18x1  mm</t>
  </si>
  <si>
    <t>7.2.</t>
  </si>
  <si>
    <t>Cu Ф 22x1  mm</t>
  </si>
  <si>
    <t>7.3.</t>
  </si>
  <si>
    <t>Cu Ф 28x1  mm</t>
  </si>
  <si>
    <t>7.4.</t>
  </si>
  <si>
    <t>Cu Ф 35x1  mm</t>
  </si>
  <si>
    <t>Izolacija cjevovoda</t>
  </si>
  <si>
    <t>Dobava i ugradnja izolacije cjevovoda fleksibilnom toplinskom izolacijom, otporna na visoke temperature, sa dodatnom zaštitnom folijom za dodatnu mehaničku zaštitu, klase gorivosti B2-normalno zapaljiv (DIN 4102 T1), otporno na UV zrake. Koeficijent toplinske vodljivosti l&lt;0,038 W/mK kod 0°C (EN 12667-DIN 52612),  l&lt;0,042 W/mK kod 40°C (EN- ISO 8497-DIN 52613).</t>
  </si>
  <si>
    <r>
      <t xml:space="preserve">Koeficijent parodifuznosti </t>
    </r>
    <r>
      <rPr>
        <sz val="8"/>
        <rFont val="Arial"/>
        <family val="2"/>
        <charset val="238"/>
      </rPr>
      <t>m&gt;4.000 (EN 13469-DIN 4102 B1), za radne temperature t= -50 do +150 (+175) °C, otporno na UV zračenje, bez CFC-a.</t>
    </r>
  </si>
  <si>
    <t>Stavka uključuje u potrebnoj količini sredstvo za čišćenje spojeva, ljepilo HT625, samoljepljive trake original od proizvođača</t>
  </si>
  <si>
    <t>Proizvod kao: Armacell, Švicarska              
Tip: HT/Armaflex-S</t>
  </si>
  <si>
    <t>HT-20x18-SBK (Cu Ф 18x1  mm)-crna boja folije</t>
  </si>
  <si>
    <t>HT-20x22-SBK (Cu Ф 22x1  mm)-crna boja folije</t>
  </si>
  <si>
    <t>HT-20x28-SBK (Cu Ф 28x1  mm)-crna boja folije</t>
  </si>
  <si>
    <t>HT-20x35-SBK (Cu Ф 35x1  mm)-crna boja folije</t>
  </si>
  <si>
    <t>Automatski odzračnik</t>
  </si>
  <si>
    <t>Dobava i ugradnja automatskog odzračnika, predviđenog za solarne instalacije.</t>
  </si>
  <si>
    <t>Proizvod kao: CALEFFI, Italia</t>
  </si>
  <si>
    <t>Tip: 2500341 - automatski odzračni lončić 1/2" M</t>
  </si>
  <si>
    <t>Tip: 250400 - kuglasti ventil 1/2" M x 1/2" Ž</t>
  </si>
  <si>
    <t>Tijelo od mesinga kromirano</t>
  </si>
  <si>
    <t>Predviđeno za medij: voda-glikol 50%</t>
  </si>
  <si>
    <t>Radna temperatura: -30 ÷ +180°C</t>
  </si>
  <si>
    <t>Maksimalni radni tlak: 10 bar</t>
  </si>
  <si>
    <t>Maksimalni tlak otvaranja: 5 bar</t>
  </si>
  <si>
    <t>Koglasti ventil za solarne instalacije</t>
  </si>
  <si>
    <t>Dobava i ugradnja kuglastog ventila predviđenog za solarne instalacije.</t>
  </si>
  <si>
    <t>Tijelo i kugla od nehrđajućeg čelika AISI 316.</t>
  </si>
  <si>
    <t>PN 63.</t>
  </si>
  <si>
    <t>Priključci Ž-Ž.</t>
  </si>
  <si>
    <t>Ručica od nehrđajućeg čelika AISI 304.</t>
  </si>
  <si>
    <t>Tmin÷Tmax: -30÷200°C.</t>
  </si>
  <si>
    <t>Max. postotak glikola: 50%.</t>
  </si>
  <si>
    <t>Tip: 240500 - 1"</t>
  </si>
  <si>
    <t>Ispusna slavina</t>
  </si>
  <si>
    <t>Dobava i ugradnja ispusne slavina 1/2".</t>
  </si>
  <si>
    <t>Solarna crpna stanica</t>
  </si>
  <si>
    <t>Izrada i ugradnja solarne crpne stanice</t>
  </si>
  <si>
    <t>Cirkulacijska pumpa Grundfos Magna 1 25-80</t>
  </si>
  <si>
    <t>Snaga elektromotora 9 – 128</t>
  </si>
  <si>
    <t>Struja 0,09 – 1,3 A</t>
  </si>
  <si>
    <t>Električni priključak 230 V – 50 Hz</t>
  </si>
  <si>
    <t>Težina 4,4 kg</t>
  </si>
  <si>
    <t>Maksimalni radni tlak 10 bara</t>
  </si>
  <si>
    <t>Temperatura medija -10 do +110 °C</t>
  </si>
  <si>
    <t>Zaštita X4D klasa F</t>
  </si>
  <si>
    <t>* sigurnosni ventil za solarne instalacije - 6 bara</t>
  </si>
  <si>
    <t>* 2 slavine za punjenje i pražnjenje</t>
  </si>
  <si>
    <t>* manometar 0 - 10 bar i spojni priključak eksp. posude s manometrom</t>
  </si>
  <si>
    <t>* mjerača protoka NO32" s prikazom protoka</t>
  </si>
  <si>
    <t>* odvajač zraka</t>
  </si>
  <si>
    <t>* nepovratni ventil NO32</t>
  </si>
  <si>
    <t>* 3 kuglaste slavine NO32</t>
  </si>
  <si>
    <t xml:space="preserve">* 2 termometra 0 – 160 °C (na polazu i povratu) </t>
  </si>
  <si>
    <t>Dobava solarne crpne stanice  fco gradilište / skladište izvođača, neistovareno</t>
  </si>
  <si>
    <t>Ekspanzijska posuda za solarne sustave</t>
  </si>
  <si>
    <t>Dobava i ugradba zatvorene ekspanzione posude punjene inertnim plinom-dušikom, predviđene za solarni medij, slijedećih tehničkih karakteristika:</t>
  </si>
  <si>
    <t>Proizvod kao: ELBI, Italia</t>
  </si>
  <si>
    <t>Tip: DSV 150 CE</t>
  </si>
  <si>
    <t>Sadržaj: V=150 lit</t>
  </si>
  <si>
    <r>
      <t>Pretlak punjenja: p</t>
    </r>
    <r>
      <rPr>
        <vertAlign val="subscript"/>
        <sz val="8"/>
        <rFont val="Arial"/>
        <family val="2"/>
        <charset val="238"/>
      </rPr>
      <t>pre</t>
    </r>
    <r>
      <rPr>
        <sz val="8"/>
        <rFont val="Arial"/>
        <family val="2"/>
        <charset val="238"/>
      </rPr>
      <t>= 3 bar</t>
    </r>
  </si>
  <si>
    <t>Radna tamperatura: t= -10÷+110°C</t>
  </si>
  <si>
    <t>Priključak 1"</t>
  </si>
  <si>
    <t>DxH=Ø500x1.005</t>
  </si>
  <si>
    <t>Dobava ekspanzisjke posude za solare fco gradilište / skladište izvođača, neistovareno</t>
  </si>
  <si>
    <t>Plastični spremnik za pražnjenje spremnika</t>
  </si>
  <si>
    <t>Dobava i ugradnja plastičnog spremnik za prihvat solarnog medija volumen posude 150 litara.</t>
  </si>
  <si>
    <t>Pumpa za punjenje solarne instalacije</t>
  </si>
  <si>
    <t>Dobava i ugradnja tlačne samousisne pumpe za punjenje solarne instalacije</t>
  </si>
  <si>
    <t>Dobava i ugradnja raznih držača cjevovoda, obujmica, zavješenja, pričvrsnica, podupore te ostala pomoćna učvršćenja za montažu. Sve navojne šipke i ostali materijal od nehrđajućeg čelika.</t>
  </si>
  <si>
    <t>Dobava i punjenje toplinskog medija za solarne instalacije (za dobivanje mješavine propilenglikola i vode 30% za temperature do -15°C). Punjenje se obavlja uz istovremeno odzračivanje instalacije.</t>
  </si>
  <si>
    <t xml:space="preserve">Hladna tlačna proba </t>
  </si>
  <si>
    <t>Hladna tlačna proba instalacije vodom te pražnjenje instalacije prije punjenja.</t>
  </si>
  <si>
    <t>Topla proba</t>
  </si>
  <si>
    <t>Topla proba, probni pogon i regulacija sistema, uključivo balansiranje u različitim režimima rada sa izradom zapisnika o protočnim količinama i temperaturama.</t>
  </si>
  <si>
    <t>Pripremno - završni radovi</t>
  </si>
  <si>
    <t>Pripremno - završni radovi uključivo upoznavanje sa objektom, kontakti sa nadzornom službom proboja i prodora kod građevinske izvedbe, usklađivanje sa ostalim sudionicima u gradnji o položaju elemenata sistema, te vođenje dokumentacije gradilišta.</t>
  </si>
  <si>
    <t>Primopredaja, natpisi, znakovi i sheme</t>
  </si>
  <si>
    <t>Primopredaja izvedenih radova, izrada uputa za rad i održavanje, izrada shema izvedenog stanja, signalno obilježavanje vodova i opreme, te potrebni natpisi upozorenja i obavještenja, te izrada dokumentacije izvedenog stanja.</t>
  </si>
  <si>
    <t>Transport</t>
  </si>
  <si>
    <t>Transport materijala, opreme i alata na gradilište.</t>
  </si>
  <si>
    <t>DN106</t>
  </si>
  <si>
    <t>V-C-1.</t>
  </si>
  <si>
    <t>AUTOMATSKA REGULACIJA</t>
  </si>
  <si>
    <t>Elementi u polju</t>
  </si>
  <si>
    <t>Elementi u polju automatske regulacije, kao proizvod DISTECH ili HONEYWELL</t>
  </si>
  <si>
    <t xml:space="preserve">AF20-B54 - Vanjski osjetnik temperature </t>
  </si>
  <si>
    <t>KTF20-65-2M - Osjetnik solara (NTC 20 kΩ, IP65)</t>
  </si>
  <si>
    <t>1.3.</t>
  </si>
  <si>
    <t>VF20-1B54NW - Uronski osjetnik temperature (150 mm)</t>
  </si>
  <si>
    <t>1.4.</t>
  </si>
  <si>
    <t>WB150 - Uronska čahura osjetnika</t>
  </si>
  <si>
    <t>1.5.</t>
  </si>
  <si>
    <t>VF20-3B54NW - Bojlerski osjetnik temperature (300 mm)</t>
  </si>
  <si>
    <t>1.6.</t>
  </si>
  <si>
    <t>WB300 - Uronska čahura osjetnika</t>
  </si>
  <si>
    <t>1.7.</t>
  </si>
  <si>
    <t>TXM490-301 - Zaštitni termostat</t>
  </si>
  <si>
    <t>1.8.</t>
  </si>
  <si>
    <t>V5013R1099 - Troputni mješajući ventil, navojni (DN 50, PN16, Kvs40)</t>
  </si>
  <si>
    <t>1.9.</t>
  </si>
  <si>
    <t>ML7420A6009 - EM pogon ventila (0…10 V; 24 V; 600 N)</t>
  </si>
  <si>
    <t>Dobava elemenata u polju  fco gradilište / skladište izvođača, neistovareno</t>
  </si>
  <si>
    <t>DDC oprema</t>
  </si>
  <si>
    <t>Elementi DDC automatske regulacije, kao proizvod DISTECH ili HONEYWELL</t>
  </si>
  <si>
    <t>Centralni nadzorno upravljački kontroler za upravljanje i vizualizaciju termotehničkog sustava strojarnice tip EAGLEHAWK, s integriranim grafičkim sučeljem, proizvod HONEYWELL-CENTRALINE. 
Kontroler ima integrirani Web Server s mogućnošću spajanja putem više otvorenih protokola.
Kontroleru se može pristupiti preko TCP/IP mreže (BACnet IP / ModBus TCP).</t>
  </si>
  <si>
    <t>Tip: CLNXEH26ND100A</t>
  </si>
  <si>
    <t>CLIOP821A - Panel-Bus modul za proširenje</t>
  </si>
  <si>
    <t>2.3.</t>
  </si>
  <si>
    <t>CLIOP822A - Panel-Bus modul za proširenje</t>
  </si>
  <si>
    <t>2.4.</t>
  </si>
  <si>
    <t>CLIOP823A - Panel-Bus modul za proširenje</t>
  </si>
  <si>
    <t>2.5.</t>
  </si>
  <si>
    <t>CLIOP824A - Panel-Bus modul za proširenje</t>
  </si>
  <si>
    <t>2.6.</t>
  </si>
  <si>
    <t>XS821-22 - Postolje modula za proširenje</t>
  </si>
  <si>
    <t>2.7.</t>
  </si>
  <si>
    <t>XS823 - Postolje modula za proširenje</t>
  </si>
  <si>
    <t>2.8.</t>
  </si>
  <si>
    <t>XS824-25 - Postolje modula za proširenje</t>
  </si>
  <si>
    <t>2.9.</t>
  </si>
  <si>
    <t>CRT6 - Transformator 240/24V 6A AC</t>
  </si>
  <si>
    <t>Dobava DDC opreme fco gradilište / skladište izvođača, neistovareno</t>
  </si>
  <si>
    <t>Operatorski panel</t>
  </si>
  <si>
    <t>Operatorski panel touch screen veličine 15˝, za ugradnju na vrata ormara (industrijska izvedba) i spajanje na regulator EAGLEHAWK.</t>
  </si>
  <si>
    <t>Tip: QY-15C</t>
  </si>
  <si>
    <t>Dobava operatorskog panela fco gradilište / skladište izvođača, neistovareno</t>
  </si>
  <si>
    <t>EMP i DDC ormar</t>
  </si>
  <si>
    <t xml:space="preserve">EMP + DDC ormar, za unutarnju ugradnju u zaštiti IP54. Signalizacija stanja statusa elektromotornih potrošača prikazana je pomoću dvobojnih led dioda integriranih u strojarskoj grafičkoj aplikaciji u boji ugrađenoj na vratima ormara. 
Iz ormara se napaja i upravlja: </t>
  </si>
  <si>
    <t>- elementi u polju</t>
  </si>
  <si>
    <t>- jednostruke elektronske CC -  5 kom.</t>
  </si>
  <si>
    <t>- plamenik pl.-kond. kotla - 2 kom.</t>
  </si>
  <si>
    <t>- trostup. EG u sprem. PTV-a (18 kW) - 1 kom.</t>
  </si>
  <si>
    <t>- četverostup. EG u sprem. PTV-a (32 kW) - 1 kom.</t>
  </si>
  <si>
    <t>- solarna crpka i osjetnici temeperature</t>
  </si>
  <si>
    <t>Ormarom je previđena signalizacija i upravljanje s napajanjem i opreme:</t>
  </si>
  <si>
    <t>- solarna crpna stanica - 1 kom.</t>
  </si>
  <si>
    <t>Dobava EMP i DDC ormara fco gradilište / skladište izvođača, neistovareno</t>
  </si>
  <si>
    <t>Usluge inženjeringa i puštanje u pogon</t>
  </si>
  <si>
    <t xml:space="preserve">Inženjering usluge na nivou elemenata u polju - provjera i ispitivanje svih elemenata polju. Stavka uključuje: </t>
  </si>
  <si>
    <t>- usklađivanje opreme u polju i DDC ormara</t>
  </si>
  <si>
    <t>- usklađivanje kontrolnih parametara s projektantom</t>
  </si>
  <si>
    <t>- puštanje u rad elemenata u polju</t>
  </si>
  <si>
    <t>- obuku krajnjeg korisnika i upoznavanje s elementima automatske regulacije</t>
  </si>
  <si>
    <t>- u cijeni inženjeringa uključiti električno spajanje svih elemenata i ožićenja unutar ormara automatske regulacije.</t>
  </si>
  <si>
    <t>Inženjering usluge na nivou DDC elemenata - (za DDC regulatore ugrađene u elektrokomandni ormar). Stavka uključuje:</t>
  </si>
  <si>
    <t>- izradu potrebne dokumentacije uz DDC mikroprocesorske regulatore</t>
  </si>
  <si>
    <t>- izradu programa za mikroprocesorske regulatore</t>
  </si>
  <si>
    <t>- puštanje u rad i testiranje DDC regulatora</t>
  </si>
  <si>
    <t>- obuku krajnjeg korisnika</t>
  </si>
  <si>
    <t>NAPOMENA:</t>
  </si>
  <si>
    <t>U cijeni puštanja u pogon / inženjeringa nije uključena ugradnja i električno spajanje elemenata u polju. Svi elektromotorni potrošači moraju biti startani u ručnom radu i svo ožičenje elektrokomandnog ormara mora biti napravljeno na objektu prije izlaska servisera na puštanje u rad.</t>
  </si>
  <si>
    <t>Startanje i elektro spajanje elektromotornih potrošača nije uključeno u cijeni već je to predmet radova izvođača elektroinstalacija. Polaganje kablova i ožičenje nije predmet ove ponude.</t>
  </si>
  <si>
    <t>DN107</t>
  </si>
  <si>
    <t>V-D-1.</t>
  </si>
  <si>
    <t>ODSISNA VENTILACIJA SANITARIJA</t>
  </si>
  <si>
    <t>Odsisni kanalni ventilator</t>
  </si>
  <si>
    <t>Dobava i ugradba odsisnog kanalnog ventilatora sa zvučno izoliranim kućištem. Kućište od pocinčanog čeličnog lima sa zvučnom izolacijom. Radijalni ventilator sa natrag zakrivljenim lopaticama. Ventilator sa EC motorom s integriranom elektronikom. Komplet sa potenciometrom za regulaciju brzine i elastičnim priključkom. U stavku uključen pričvrsni i ovjesni pribor za smještaj ventilatora u spuštenom stropu sanitarija.</t>
  </si>
  <si>
    <t>Proizvod kao: RUCK, Njemačka</t>
  </si>
  <si>
    <r>
      <t xml:space="preserve">Tip: </t>
    </r>
    <r>
      <rPr>
        <b/>
        <sz val="8"/>
        <rFont val="Arial"/>
        <family val="2"/>
        <charset val="238"/>
      </rPr>
      <t>ISOR 250 EC 20</t>
    </r>
  </si>
  <si>
    <t>V= 800 m3/h</t>
  </si>
  <si>
    <t>H= 200 Pa</t>
  </si>
  <si>
    <t>Imax= 1,8 A</t>
  </si>
  <si>
    <t>Nmax= 204 W (230V-1ph-50Hz)</t>
  </si>
  <si>
    <t>Lw(kućište)= 61 dB(A)</t>
  </si>
  <si>
    <t>Priključak: Φ250 mm</t>
  </si>
  <si>
    <t>DxŠxV= 460x480x287 mm</t>
  </si>
  <si>
    <t>G= 18,9 kg</t>
  </si>
  <si>
    <r>
      <t xml:space="preserve">-potenciometar: </t>
    </r>
    <r>
      <rPr>
        <b/>
        <sz val="8"/>
        <rFont val="Arial"/>
        <family val="2"/>
        <charset val="238"/>
      </rPr>
      <t>MTP 20</t>
    </r>
  </si>
  <si>
    <t>Dobava kanalanog ventilatora fco gradilište / skladište izvođača, neistovareno</t>
  </si>
  <si>
    <r>
      <t xml:space="preserve">Tip: </t>
    </r>
    <r>
      <rPr>
        <b/>
        <sz val="8"/>
        <rFont val="Arial"/>
        <family val="2"/>
        <charset val="238"/>
      </rPr>
      <t>ISOR 315 EC 20</t>
    </r>
  </si>
  <si>
    <t>V= 1100 m3/h</t>
  </si>
  <si>
    <t>H= 250 Pa</t>
  </si>
  <si>
    <t>Imax= 1,9 A</t>
  </si>
  <si>
    <t>Nmax= 274 W (230V-1ph-50Hz)</t>
  </si>
  <si>
    <t>Lw(kućište)= 62 dB(A)</t>
  </si>
  <si>
    <t>Priključak: Φ315 mm</t>
  </si>
  <si>
    <t>DxŠxV= 510x540x387 mm</t>
  </si>
  <si>
    <t>G= 25 kg</t>
  </si>
  <si>
    <t>Odzračni ventili</t>
  </si>
  <si>
    <t>Dobava i ugradba odzračnih zračnih ventila od čeličnog lima plastificiran u bijelu boju.</t>
  </si>
  <si>
    <t>Zračni ventili se spajaju fleksibilnim aluminijskim kanalom pripadajuće veličine na glavni spiro kanal.</t>
  </si>
  <si>
    <t xml:space="preserve">Proizvod kao: KLIMAOPREMA, Hrvatska </t>
  </si>
  <si>
    <r>
      <t xml:space="preserve">Tip: </t>
    </r>
    <r>
      <rPr>
        <b/>
        <sz val="8"/>
        <rFont val="Arial"/>
        <family val="2"/>
        <charset val="238"/>
      </rPr>
      <t>ZOV 150</t>
    </r>
  </si>
  <si>
    <t>Spiro kanali za zrak</t>
  </si>
  <si>
    <t>Dobava i ugradba okruglih spiro ventilacijskih kanala iz pocinčanog čeličnog lima komplet s brtvenim, spojnim i ovjesnim materijalom kpl. s fazonskim komadima - koljena, spojnice, obujmice, t-komadi, redukcije i sl.</t>
  </si>
  <si>
    <t>Φ150</t>
  </si>
  <si>
    <t>Φ200</t>
  </si>
  <si>
    <t>3.3.</t>
  </si>
  <si>
    <t>Φ250</t>
  </si>
  <si>
    <t>3.4.</t>
  </si>
  <si>
    <t>Φ315</t>
  </si>
  <si>
    <t>Fleksibilne cijevi za zrak</t>
  </si>
  <si>
    <t>Dobava i ugradba neizoliranih aluminijskih fleksibilnih cijevi za zrak,  komplet sa spojnim, brtvenim i pričvrsnim materijalom.</t>
  </si>
  <si>
    <t>Fiksne žaluzine za ispuh zraka</t>
  </si>
  <si>
    <t>Dobava i ugradba aluminijske vanjske fiksne žaluzine izrađene od aluminijskog lima sa pocinčanom zaštitnom mrežicom na stražnjoj strani. Komplet sa ugradbenom ramom.</t>
  </si>
  <si>
    <t>Proizvod kao: KLIMAOPREMA, Hrvatska</t>
  </si>
  <si>
    <r>
      <t xml:space="preserve">Tip: </t>
    </r>
    <r>
      <rPr>
        <b/>
        <sz val="8"/>
        <rFont val="Arial"/>
        <family val="2"/>
        <charset val="238"/>
      </rPr>
      <t>AFZV 585x300 + UR</t>
    </r>
  </si>
  <si>
    <t>Prateći građevinski radovi</t>
  </si>
  <si>
    <t>Prateći građevinski radovi; izrade otvora u zidu i vratima za ventilacijske rešetke, prodori i štemanja za prolaz ventilacijkih kanala i sl. Nakon završetka radova saniranje i brtvljenje otvora i kanalica, ličenje u bijelu boju.</t>
  </si>
  <si>
    <t>Sitni potrošni materijal u potrebnoj količini i kvaliteti kao brtve, klingerit, kudelja, firnis, vijci i matice, žica za autogeno zavarivanje, kisik, disulpin te materijal ostali sitni materijal koji nije specificiran.</t>
  </si>
  <si>
    <t>Puštanje u rad, regulacija i balansiranje sustava odsisne ventilacije kupaonica, izrada zapisnika o izmjerenim količinama odsisa zraka iz kupaonica od ovlaštene tvrtke.</t>
  </si>
  <si>
    <t>REKAPITULACIJA</t>
  </si>
  <si>
    <t>SVEUKUPNO</t>
  </si>
  <si>
    <t>Kontrola zbroja</t>
  </si>
  <si>
    <t>DN</t>
  </si>
  <si>
    <t>Spremnik PTV</t>
  </si>
  <si>
    <t>Ventilatori</t>
  </si>
  <si>
    <t>Plinska kotlovnica</t>
  </si>
  <si>
    <t>Solarni kolektori</t>
  </si>
  <si>
    <t>Automatska regulacija</t>
  </si>
  <si>
    <t>Ukupno DN</t>
  </si>
  <si>
    <t>BEZ DN</t>
  </si>
  <si>
    <t>SB.</t>
  </si>
  <si>
    <t>TROŠKOVNIK - BAZENSKA TEHNIKA</t>
  </si>
  <si>
    <t>OPĆE NAPOMENE UZ SPECIFIKACIJE STROJARSKIH INSTALACIJA</t>
  </si>
  <si>
    <t>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</si>
  <si>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-sve potrebne prateće građevinske i (sva “štemanja”, prodori za instalacije, uključivo s završnom građevinskom obradom i sl.)</t>
  </si>
  <si>
    <t xml:space="preserve"> -prateće elektroinstalaterske radove (spajanje uređaja na izvedene elektroinstalacije i sl.)</t>
  </si>
  <si>
    <t xml:space="preserve"> -izradu potrebne prateće radioničke dokumentacije,</t>
  </si>
  <si>
    <t xml:space="preserve"> -prateća ispitivanja: tlačne, funkcionalne probe, radne opreme, uzorka vode i sl.; s izradom</t>
  </si>
  <si>
    <t>-izradom elaborata protupožanih brtvljenja</t>
  </si>
  <si>
    <t xml:space="preserve"> -kao i ostale radove koji nisu posebno iskazani specifikacijama, a potrebni su za potpunu i urednu izvedbu projektiranih instalacija, njihovu funkcionalnost, pogonsku gotovost i primopredaju korisniku kao npr. pripremne i završne radove, upoznavanje sa objektom, usklađivanje radova s ostalim sudionicima u gradnji, kontakti s nadzorom, investitorom i projektantom, vođenje dokumentacije gradilišta, izrada shema izvedenog stanja, uputstva za rukovanje i održavanje sa obukom osoblja investitora, izradu natpisnih pločica i oznaka, pribavljanje potrebne dokumentacije za uporabnu dozvolu i sl.</t>
  </si>
  <si>
    <t>Ponuditelji su obvezni prije podnošenja ponude temeljito pregledati građevinu i projektnu dokumentaciju, te procjeniti relevantne činjenice koje utječu na cijenu, kvalitetu i rok završetka radova.</t>
  </si>
  <si>
    <t>Prateća čišćenja prostora tijekom izvedbe radova, kao i obuka osoblja korisnika u rukovanju instalacijom do konačne - službene primopredaje investitoru odnosno krajnjem korisniku, moraju biti uključena u ponudbenu cijenu.</t>
  </si>
  <si>
    <t>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</si>
  <si>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U troškovima materijala, podrazumijeva se nabavna cijena kako primarnog, tako i kompletnog pomoćnog spojnog - potrošnog materijala, uključivo sa svim potrebnim prijenosima, utovarima i istovarima, uskladištenjem i čuvanjem.</t>
  </si>
  <si>
    <t>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</si>
  <si>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U ponudbenim cijenama mora biti obuhvaćen sav rad, glavni i pomoćni, kao i prateći građevinski radovi na izvedbi prodora te završne obrade istih, uporaba lakih pokretnih skela, sva potrebna podupiranja, sav unutrašnji transport te potrebna zaštita izvedenih radova.</t>
  </si>
  <si>
    <t xml:space="preserve"> -potreban “faktor” za pokriće radne snage,</t>
  </si>
  <si>
    <t xml:space="preserve"> -potreban “faktor” za pokriće organizacije gradilišta,</t>
  </si>
  <si>
    <t xml:space="preserve"> -potreban “faktor” za pokriće režije,</t>
  </si>
  <si>
    <t xml:space="preserve"> -svi ostali troškovi koji se uobičajeno pokrivaju kroz “faktor”.</t>
  </si>
  <si>
    <t>Prije početka izvedbe izvoditelj radova dužan je u skladu s važećim propisima osigurati gradilište</t>
  </si>
  <si>
    <t xml:space="preserve"> -Pozitivne hrvatske propise</t>
  </si>
  <si>
    <t xml:space="preserve"> -HRN, EN, UNI, DIN norme</t>
  </si>
  <si>
    <t xml:space="preserve"> -upute proizvođača opreme</t>
  </si>
  <si>
    <t>Regulaciju rada ugrađene opreme obavezno koordinirati sa izvođačem podnih obloga, elektroinstalacija, CNUSa i sl.</t>
  </si>
  <si>
    <t>Za svu opremu moguće je ponuditi "jednakovrijenu", u svemu poštujući navedene tehničke karakteristike, a što je potrebno naglastiti pri nuđenju, te dostaviti tehničke karakteristike Investitoru i projektantu, te od njih ishoditi pisanu suglasnost.</t>
  </si>
  <si>
    <t>U cijeni dobave opreme, ako to nije zasebnom stavkom specificirano, sadržana je i cijena puštanja u pogon i podešavanja pogonskih stanja od strane ovlaštenog servisera, sa izdavanjem i ovjeravanjem jamstvenih listova i zapisnika.</t>
  </si>
  <si>
    <t>U cijeni ugradbe opreme koju Investitor sam dobavi je i cijena dopreme, istovara i privremenog skladištenja na gradilištu, do ugradbe.</t>
  </si>
  <si>
    <t>Ponuditelj je dužan izvršiti računsku kontrolu i ispravnost kalkulacije u digitalnom obliku (tablični kalkulator), te projektant otklanja svaku odgovornost za navedeno.</t>
  </si>
  <si>
    <t>OPĆI UVJETI</t>
  </si>
  <si>
    <t>NAPOMENE ZA STROJARSKE INSTALACIJE BAZENSKE TEHNIKE</t>
  </si>
  <si>
    <t>OPĆENITO</t>
  </si>
  <si>
    <t>Sustav izmjene bazenske vode je putem tlačnih mlaznica postavljenim u podu bazena, te odvod vode putem preljevnog žljeba sa zaštitnom rešetkom iz ABSa otpornog na UV zračenje.</t>
  </si>
  <si>
    <t>Na odvodnom cjevovodu iz preljevnog žljeba ugrađuju se zaporni elementi (zaklopke za direktni odvod kod pranja preljevnog žljeba)</t>
  </si>
  <si>
    <t>Tlačne mlaznice za dovod vode se ugrađuju prema dispozicionim nacrtima danim u projektnoj dokumentaciji. Tlačne mlaznice za dovod vode raspoređene su tako da omoguće ravnomjerno raspoređivanje bazenskog protoka po cijelokupnoj površini bazena.</t>
  </si>
  <si>
    <t>Odvod vode sa dna bazena predviđen je preko podnog ispusta.</t>
  </si>
  <si>
    <t>Zagrijavanje bazenske vode nije predviđeno.</t>
  </si>
  <si>
    <t>Predviđa se punjenje bazena slatkom vodom. Nadopuna zbog pranja filtera slatkom vodom. Nadopuna zbog hlapljenja slatkom vodom iz vodovoda.</t>
  </si>
  <si>
    <t>Voda za punjenje treba zadovoljavati zahtjeve vode za piće.</t>
  </si>
  <si>
    <t>Pražnjenje putem taložnog spremnika.</t>
  </si>
  <si>
    <t>Za potrebe mjerenja dnevno dodane količine vode za punjenje, sustav je opremljen vodomjeromima s impulsnim davačem.</t>
  </si>
  <si>
    <t>Izvodi se automatska nadopuna izgubljene vode, dodavanjem vode u kompenzacioni bazen, putem seta sa nivoplovcima i el. magnetnim ventilom, te elektrokomandnog ormarića.</t>
  </si>
  <si>
    <t>MEHANIČKI TRETMAN VODE</t>
  </si>
  <si>
    <t>Tehnološka priprema vode obuvaća mehanički (filtraciju) i kemijski (dezinfekcija sa rezidualnim učinkom) tretman</t>
  </si>
  <si>
    <t>Za potrebe mehaničkog tretmana bazenske vode (filtracije) postavljaju se višeslojni pješčani filteri smješteni u prostoru filterske stanice, koji po svojoj konstrukciji, odnosno certifikatima odgovara traženim propisima (DIN 19643/19605, HRN EN 13121)</t>
  </si>
  <si>
    <t>Kao filterska ispuna ugrađuje se predviđena projektom, obavezno uz prethodnu obavijest nadzornog inženjera. Količine i vrste filterske ispune upisuju se u građevni dnevnik.</t>
  </si>
  <si>
    <t>Filteri su opremljeni za potpuno automatski rad, sa zaklopkama sa pneumatskim pogonom.</t>
  </si>
  <si>
    <t>Filteri su opremljeni turbopuhalima za propuhivanje filterske mase.</t>
  </si>
  <si>
    <t>Sustavi su opremljeni mjeračima protoka vode, sa analognim izlazima mjerene vrijednosti, te kontrolnicima protoka ("flow switch")</t>
  </si>
  <si>
    <t>CRPKE</t>
  </si>
  <si>
    <t>Sve crpke u doticaju sa bazenskom vodom, trebaju biti predviđene za rad sa kloriranom pitkom vodom.</t>
  </si>
  <si>
    <t>Sva crpke ugrađuje se sa antivibracionim podloškama na za to predviđenom temeljnom okviru iz toplocinčanih profila.</t>
  </si>
  <si>
    <t>Sve filterske crpke opremljene su inverterima sa vanjskim analognim upravljanjem sa PLC regulatora, vođeno potrebnim bazenskim protokom.</t>
  </si>
  <si>
    <t>Sve crpke i puhala opremljene su termičkim zaštitama, te signalizacijama statusa rada i greške.</t>
  </si>
  <si>
    <t>KEMIJSKI TRETMAN</t>
  </si>
  <si>
    <t>Za potrebe kemijskog tretmana bazenske vode, koristi se postupak flokulacije, korekcije pH vrijednosti te doziranja dezinficijenta. Sustav radi kontinuirano, za potrebe mjerenja i automatskog održavanja rezidualnog nivoa.</t>
  </si>
  <si>
    <t>Za potrebe skladištenja dozirnih količina otopina za kemijski tretman bazenske vode, predviđa se zasebna, za to predviđena prostorija, sa ograničenim pristupom i znakovima upozorenja i zabrane.</t>
  </si>
  <si>
    <t>Regulator kemijskog tretmana opremljen je beznaponskim kontaktima za signalizaciju stanja (alarm, DIN kontakt) te vanjsko upravljanje (STOP, ECO mod). Regulator je opremljen mogućnošću povezivanja putem Modbus TCP/IP.</t>
  </si>
  <si>
    <t>CJEVOVODI I ARMATURE</t>
  </si>
  <si>
    <t>Kompletan cjevovod čiste i bazenske vode izrađen je iz PVC-U cijevi, tlačnog razreda minimalno NP10, namijenjenih spajanju tehnologijom ljepljenja ili naglavkom s brtvom u terenu, prema HRN EN 1452, HRN EN 13121.</t>
  </si>
  <si>
    <t>Kompletan cjevovod vode za punjenje izrađen je iz pocinčanih i PP-R cijevi, tlačnog razreda minimalno NP16, namijenjenih spajanju tehnologijom fuziovarenja.</t>
  </si>
  <si>
    <t>Na svim prolazima kroz stijenke bazena, ugrađuju se predfabricirani prolazni komadi, odnosno izvode labirintne brtve. U slučaju prolaska kroz građevinske dilatacije izvodi se min. jedan prolaz sa prolaznom cijevi većeg promjera i aksijalnim gumenim kompenzatorom.</t>
  </si>
  <si>
    <t>Sva armatura postavljena je tako da je omogućeno lagano rukovanje, održavanje i kontrola.</t>
  </si>
  <si>
    <t>Svi metalni dijelovi podložni koroziji zaštićuju se dvostrukim premazom temeljne boje, a potom, ovisno o radnoj temperaturi, premazani lak bojom otpornom na povišenu temperaturu ili izolirani toplinskom izolacijom.</t>
  </si>
  <si>
    <t>Svi cjevovodi izvode se sa minimalnim padom, tako da ih je moguće isprazniti.</t>
  </si>
  <si>
    <t>GRAĐEVINSKI UVJETI</t>
  </si>
  <si>
    <t>Bazensko kupalište podijeljeno je na čisti i nečisti dio. Čisti dio zauzima bazen s površinom oko bazena. Nečisti dio zauzima prostor gdje su smještene prostorije (garderoba, sanitarni čvorovi itd) i ostali uređaji. Za potrebe smanjenja unosa nečistoća postavljaju se sanitarne dezbarijere, nogoperi i tuševi.</t>
  </si>
  <si>
    <t>Na kupalištu će biti istaknute oznake opasnosti, upozorenja, zabrane i obveze koje se moraju poštovati, te oznake smjerova kretanja.</t>
  </si>
  <si>
    <t>Sva oprema bazena i bazenskog prostora mora biti napravljena od materijala koji su otporni na utjecaj korozije.</t>
  </si>
  <si>
    <t>U čistom dijelu bazenskog  kupališta zabranjena je uporaba podnih obloga od svih vrsta tekstilnih materijala.</t>
  </si>
  <si>
    <t>Sustav je opremljen PLC regulatorom za regulaciju rada filtera (prekretanje zaklopki), filterskih cirkulacionih crpki (upravljanje inverterima, prema mjeračima protoka), bazenskih efekata (masaže, igračke, sapovi, fontane i sl.)</t>
  </si>
  <si>
    <t>Sustav je opremljen sigurnosnim elementima (zaštitni presostati, kontrolnici protoka, bimetalne zaštite...)</t>
  </si>
  <si>
    <t>OSTALO</t>
  </si>
  <si>
    <t>Nakon dovršenja montaže vrši se funkcionalni pokus instalacije.</t>
  </si>
  <si>
    <t>Na vidljivom mjestu nalazi se funkcionalna shema postrojenja s uputstvima za rad.</t>
  </si>
  <si>
    <t>Po završetku montaže kompletna instalacija se ispituje vodom pod pritiskom koji je veći od radnog pritiska.</t>
  </si>
  <si>
    <t>Sve metalne mase potrebno je propisno uzemljiti.</t>
  </si>
  <si>
    <t>Sva ugrađena električna oprema mora biti u odgovarajućoj IP zaštiti, odgovarajućeg naponskog nivoa.</t>
  </si>
  <si>
    <t>Elektroinstalacija nije predmet ovog projekta.</t>
  </si>
  <si>
    <t>Izvođač je dužan koordinirati radove sa ostalim suionicima u gradnji, posebice tijekom betoniranja AB školjke bazena, te spajanja električne opreme.</t>
  </si>
  <si>
    <t>Prije radova betoniranja, obavezno izvršiti tlačnu probu, te o njoj obavijestiti nadzornog inženjera.</t>
  </si>
  <si>
    <t>O svim puštanjim u pogon, potrebno je sastaviti zapisnik sa podešenim vrijednostima.</t>
  </si>
  <si>
    <t>Cijena za svaku točku ovog troškovnika mora obuhvatiti dobavu, montažu, spajanje, po potrebi uzemljenje, te dovođenje u stanje potpune funkcionalnosti.</t>
  </si>
  <si>
    <t>Oprema koju dobavlja investitor sam, dobavlja se fco gradilište, te je u cijeni ugradbe potrebno ukalkulirati i lokalnu manipulaciju.</t>
  </si>
  <si>
    <t>U cijenu također ukalkulirati sav potreban spojni, montažni, pridržni i ostali materijal potreban za potpuno funkcioniranje.
Radeći ponudu obavezno pročitati tehnički opis i pregledati nacrte.</t>
  </si>
  <si>
    <t>U cijeni dobave opreme koju dobavlja Investitor sam i cijena puštanja u pogon od strane ovlaštenog servisera. Od strane dobavljača opreme obavezno dostaviti kontrolni protokol potrebno obavljenih predranji prije puštanja u pogon.</t>
  </si>
  <si>
    <t>Obračun po jediničnoj cijeni kompleta u funkciji.</t>
  </si>
  <si>
    <t>Za sve eventualne primjedbe u pogledu izvođenja i troškovnika, obratiti se projektantu prije davanja ponude.</t>
  </si>
  <si>
    <t>Izvođač je dužan uskladiti projektnu dokumentaciju sa stvarno izvedenim stanjem, te istu isporučiti investitoru u 3 primjerka i na elektronskom mediju.</t>
  </si>
  <si>
    <t>Ponuđač radova mora ponuditi sve stavke iz ovog troškovnika. Ukoliko neke od stavki ne nudi ili predlaže alternativu, to u svojoj ponudi mora posebno naglasiti.</t>
  </si>
  <si>
    <t>Ponuda obuhvaća i:</t>
  </si>
  <si>
    <r>
      <t xml:space="preserve">Razni </t>
    </r>
    <r>
      <rPr>
        <b/>
        <sz val="8"/>
        <rFont val="Arial"/>
        <family val="2"/>
      </rPr>
      <t>sitni</t>
    </r>
    <r>
      <rPr>
        <sz val="8"/>
        <rFont val="Arial"/>
        <family val="2"/>
        <charset val="238"/>
      </rPr>
      <t xml:space="preserve"> </t>
    </r>
    <r>
      <rPr>
        <b/>
        <sz val="8"/>
        <rFont val="Arial"/>
        <family val="2"/>
      </rPr>
      <t>potrošni</t>
    </r>
    <r>
      <rPr>
        <sz val="8"/>
        <rFont val="Arial"/>
        <family val="2"/>
        <charset val="238"/>
      </rPr>
      <t xml:space="preserve"> materijal za brtvljenje i spajanje privremene zaštite. Razni držači cjevovoda, obujmice, zavješenja, pričvrsnice, držači razdjelnika, podupore te ostala pomoćna učvršćenja za montažu, sve izrađeno od profiliranog željeza, lima i plosnatog čelika uz potrebne matice, te vijke ili dobava standardnih elemenata, sve u potrebnoj količini i kvaliteti (inox).</t>
    </r>
  </si>
  <si>
    <r>
      <t xml:space="preserve">Izrada građevinske </t>
    </r>
    <r>
      <rPr>
        <b/>
        <sz val="8"/>
        <rFont val="Arial"/>
        <family val="2"/>
      </rPr>
      <t>dokumentacije</t>
    </r>
    <r>
      <rPr>
        <sz val="8"/>
        <rFont val="Arial"/>
        <family val="2"/>
        <charset val="238"/>
      </rPr>
      <t xml:space="preserve"> za izvedbu pomoćnih građevinskih radova i proboja u okviru bazenske tehnike s uputama za montažu i izvedbu.</t>
    </r>
  </si>
  <si>
    <t>Sve metalne mase uzemljene.</t>
  </si>
  <si>
    <r>
      <t>Pomoćni</t>
    </r>
    <r>
      <rPr>
        <sz val="8"/>
        <rFont val="Arial"/>
        <family val="2"/>
        <charset val="238"/>
      </rPr>
      <t xml:space="preserve"> građevinski </t>
    </r>
    <r>
      <rPr>
        <b/>
        <sz val="8"/>
        <rFont val="Arial"/>
        <family val="2"/>
      </rPr>
      <t>radovi</t>
    </r>
    <r>
      <rPr>
        <sz val="8"/>
        <rFont val="Arial"/>
        <family val="2"/>
        <charset val="238"/>
      </rPr>
      <t xml:space="preserve"> pri izvedbi strojarskih instalacija bazenske tehnike, izvedba proboja kroz stijenke, izrada pozicijskih nacrta za prolaze instalacija kroz AB stijenku.</t>
    </r>
  </si>
  <si>
    <r>
      <t>I</t>
    </r>
    <r>
      <rPr>
        <sz val="8"/>
        <rFont val="Arial"/>
        <family val="2"/>
        <charset val="238"/>
      </rPr>
      <t>zrada detalja za plan oplate, izrada građevinske dokumentacije za stvarno bušenje zidova i ostale građevinske konstrukcije, kontrola izvedenih proboja kroz oplatu i ugradnja ugradbenih elemenata bazenske opreme za strojarske instalacije i opremu u armaturu, odnosno oplatu, koordinacija i suradnja s izvođačem građevinskih radova.</t>
    </r>
  </si>
  <si>
    <t>Štemanje "gnijezda" za ugradbu opreme, mlaznica, preljevnih odvoda, ispusta, te zatvaranje (popravak) otvora nakon ugradbe mlaznice, komplet obrađeno za polaganje hidroizolacije.</t>
  </si>
  <si>
    <r>
      <t>Kontrola</t>
    </r>
    <r>
      <rPr>
        <sz val="8"/>
        <rFont val="Arial"/>
        <family val="2"/>
        <charset val="238"/>
      </rPr>
      <t xml:space="preserve"> građevinskih radova, kontrola ugrađenih elemenata i cjevovoda za vrijeme betoniranja stijenki ili dna, davanje uputa, kontrola pješčane posteljice </t>
    </r>
  </si>
  <si>
    <r>
      <t xml:space="preserve">Izvedba privremenog </t>
    </r>
    <r>
      <rPr>
        <b/>
        <sz val="8"/>
        <rFont val="Arial"/>
        <family val="2"/>
      </rPr>
      <t>zatvaranja,</t>
    </r>
    <r>
      <rPr>
        <sz val="8"/>
        <rFont val="Arial"/>
        <family val="2"/>
        <charset val="238"/>
      </rPr>
      <t xml:space="preserve"> odnosno pripreme za spajanje cjevovoda na tlačnu probu prije izvedbe betonske ploče, reguliranje privremenih ispusta, pražnjenje cjevovoda i ispiranje, privremene zapornice i zaštita za vrijeme izvođenja građevinskih radova</t>
    </r>
  </si>
  <si>
    <t>Održavanje tlaka pod kontrolom za vrijeme betoniranja.</t>
  </si>
  <si>
    <r>
      <t>Tlačna</t>
    </r>
    <r>
      <rPr>
        <sz val="8"/>
        <rFont val="Arial"/>
        <family val="2"/>
      </rPr>
      <t xml:space="preserve"> </t>
    </r>
    <r>
      <rPr>
        <b/>
        <sz val="8"/>
        <rFont val="Arial"/>
        <family val="2"/>
        <charset val="238"/>
      </rPr>
      <t>proba</t>
    </r>
    <r>
      <rPr>
        <sz val="8"/>
        <rFont val="Arial"/>
        <family val="2"/>
      </rPr>
      <t xml:space="preserve"> instalacije na nepropusnost pod radnim tlakom uz podešavanje i balansiranje mreže te izrade elaborata o izvršenoj probi, prije građevinskih zatvaranja.</t>
    </r>
  </si>
  <si>
    <r>
      <t>Obilježavanje</t>
    </r>
    <r>
      <rPr>
        <sz val="8"/>
        <rFont val="Arial"/>
        <family val="2"/>
      </rPr>
      <t xml:space="preserve"> opreme trajnovidljivim natpisnim pločicama sa strelicama smjera strujanja medija. Označavanje cjevovoda naljepnicama sa strelicama strujanja medija.</t>
    </r>
  </si>
  <si>
    <r>
      <t xml:space="preserve">Izvedba </t>
    </r>
    <r>
      <rPr>
        <b/>
        <sz val="8"/>
        <rFont val="Arial"/>
        <family val="2"/>
        <charset val="238"/>
      </rPr>
      <t>čišćenja</t>
    </r>
    <r>
      <rPr>
        <sz val="8"/>
        <rFont val="Arial"/>
        <family val="2"/>
        <charset val="238"/>
      </rPr>
      <t xml:space="preserve"> te dezinfekcije opreme, armature i cjevovoda zajedno s kompenzacijskim bazenom.</t>
    </r>
  </si>
  <si>
    <r>
      <t>Punjenje</t>
    </r>
    <r>
      <rPr>
        <sz val="8"/>
        <rFont val="Arial"/>
        <family val="2"/>
        <charset val="238"/>
      </rPr>
      <t xml:space="preserve"> sustava vodom uz balansiranje.</t>
    </r>
  </si>
  <si>
    <r>
      <t xml:space="preserve">Pripremni i završni </t>
    </r>
    <r>
      <rPr>
        <sz val="8"/>
        <rFont val="Arial"/>
        <family val="2"/>
        <charset val="238"/>
      </rPr>
      <t>radovi, zacrtavanje, usklađivanje sa zatečenim stanjem, izrada detalja i radne dokumentacije, koordinacija radova, davanje uputa.</t>
    </r>
  </si>
  <si>
    <r>
      <t>K</t>
    </r>
    <r>
      <rPr>
        <sz val="8"/>
        <rFont val="Arial"/>
        <family val="2"/>
        <charset val="238"/>
      </rPr>
      <t>ontrola izvedenih pomoćnih građevinskih radova s preuzimanjem radova zapisnikom o pravilnosti izvedbe, hladna tlačna proba, održavanje tlaka za podni razvod pod tlakom za vrijeme betoniranja AB ploče, koordinacija i usklađivanje s drugim izvođačima.</t>
    </r>
  </si>
  <si>
    <t>ili s dobavljačima opreme, punjenje bazena vodom, ispiranje sustava, čišćenje i regulacija pogona uz upoznavanje i educiranje osoblja i uz kontrolu osposobljenosti osoblja, predaja atestne dokumentacije, garancija i radova.</t>
  </si>
  <si>
    <r>
      <t>Primopredaja</t>
    </r>
    <r>
      <rPr>
        <sz val="8"/>
        <rFont val="Arial"/>
        <family val="2"/>
      </rPr>
      <t xml:space="preserve"> izvedenih radova, izrada uputa za rad i održavanje, izrada shema izvedenog stanja, signalna obilježavanja vodova i opreme.</t>
    </r>
  </si>
  <si>
    <r>
      <t xml:space="preserve">Namještanje, </t>
    </r>
    <r>
      <rPr>
        <b/>
        <sz val="8"/>
        <rFont val="Arial CE"/>
        <charset val="238"/>
      </rPr>
      <t>puštanje u pogon i regulacija</t>
    </r>
    <r>
      <rPr>
        <sz val="8"/>
        <rFont val="Arial CE"/>
        <family val="2"/>
        <charset val="238"/>
      </rPr>
      <t>, komplet s izvješćem o namještenim vrijednostima; upoznavanje i edukacija osoblja investitora; provedba mjerenja kvalitete bazenske vode i otpadnih bazenskih voda za vrijeme pokusnog rada.</t>
    </r>
  </si>
  <si>
    <r>
      <t xml:space="preserve">Izrada pisanih </t>
    </r>
    <r>
      <rPr>
        <b/>
        <sz val="8"/>
        <rFont val="Arial"/>
        <family val="2"/>
        <charset val="238"/>
      </rPr>
      <t>uputa</t>
    </r>
    <r>
      <rPr>
        <sz val="8"/>
        <rFont val="Arial"/>
        <family val="2"/>
      </rPr>
      <t xml:space="preserve"> za rukovanje postrojenjem te zaštiti na radu (sigurnosni listovi kemikalija), održavanju opreme i instalacije, te izrada očevidnika o uporabi otrova, prema važećim propisima.</t>
    </r>
  </si>
  <si>
    <r>
      <t>Obilježavanja</t>
    </r>
    <r>
      <rPr>
        <sz val="8"/>
        <rFont val="Arial"/>
        <family val="2"/>
      </rPr>
      <t xml:space="preserve"> vodova, izrada i postavljanje trajnih znakova opasnosti, upozorenja i obavijesti, prema važećim propisima.</t>
    </r>
  </si>
  <si>
    <r>
      <t xml:space="preserve">Sitni potrošni materijal </t>
    </r>
    <r>
      <rPr>
        <sz val="8"/>
        <rFont val="Arial"/>
        <family val="2"/>
      </rPr>
      <t>i montažni materijal potreban kod montaže instalacije.</t>
    </r>
  </si>
  <si>
    <r>
      <t>Pripremni i završni radovi</t>
    </r>
    <r>
      <rPr>
        <sz val="8"/>
        <rFont val="Arial"/>
        <family val="2"/>
      </rPr>
      <t xml:space="preserve"> te interni operativni nadzor za vrijeme montaže na gradilištu.</t>
    </r>
  </si>
  <si>
    <r>
      <t xml:space="preserve">Izrada </t>
    </r>
    <r>
      <rPr>
        <b/>
        <sz val="8"/>
        <rFont val="Arial"/>
        <family val="2"/>
        <charset val="238"/>
      </rPr>
      <t>projekta izvedenog stanja</t>
    </r>
    <r>
      <rPr>
        <sz val="8"/>
        <rFont val="Arial"/>
        <family val="2"/>
      </rPr>
      <t xml:space="preserve">, te uputa o načinu rukovanja ugrađenom opremom.   </t>
    </r>
  </si>
  <si>
    <r>
      <t xml:space="preserve">Prvo </t>
    </r>
    <r>
      <rPr>
        <b/>
        <sz val="8"/>
        <rFont val="Arial"/>
        <family val="2"/>
        <charset val="238"/>
      </rPr>
      <t>ispitivanje uzorka bazenske vode</t>
    </r>
    <r>
      <rPr>
        <sz val="8"/>
        <rFont val="Arial"/>
        <family val="2"/>
      </rPr>
      <t xml:space="preserve"> sa izdavanjem izvješća o fizikalno kemijskim i bakteriološkim parametrima bazenske vode.</t>
    </r>
  </si>
  <si>
    <r>
      <t>Transport</t>
    </r>
    <r>
      <rPr>
        <sz val="8"/>
        <rFont val="Arial"/>
        <family val="2"/>
      </rPr>
      <t xml:space="preserve"> materijala i alata na gradilište, te povrat preostalog materijala s gradilišta nakon završene montaže</t>
    </r>
  </si>
  <si>
    <r>
      <t xml:space="preserve">Ispitivanja i podešavanja instalacije, mjerenja </t>
    </r>
    <r>
      <rPr>
        <sz val="8"/>
        <rFont val="Arial"/>
        <family val="2"/>
        <charset val="238"/>
      </rPr>
      <t>količina od strane ovlaštene tvrtke, sa izdavanjem uvjerenja zaštite na radu.</t>
    </r>
  </si>
  <si>
    <t>NORME kojih se je potrebno pridržavati</t>
  </si>
  <si>
    <t>Sigurnost strojeva -- Sprečavanje neočekivanog uključivanja (EN 1037:1995+A1:2008)</t>
  </si>
  <si>
    <t>Sigurna uporaba strojeva -- Rasvjeta strojeva (EN 1837:1999)</t>
  </si>
  <si>
    <t>Ergonomija -- Signali opasnosti za javne i radne prostore -- Zvučni signali opasnosti (ISO 7731:2003; EN ISO 7731:2005)</t>
  </si>
  <si>
    <t>Sigurnost strojeva -- Električna oprema strojeva -- 1. dio: Opći zahtjevi (IEC 60204-1:2005, MOD; EN 60204-1:2006)</t>
  </si>
  <si>
    <t>Sigurnost strojeva -- Označivanje, obilježavanje i djelovanje -- 1. dio: Zahtjevi za vidne, zvučne i opipne signale (IEC 61310-1:2007; EN 61310-1:2008)</t>
  </si>
  <si>
    <t>Sigurnost strojeva -- Označivanje, obilježavanje i djelovanje -- 2. dio: Zahtjevi za obilježavanje (IEC 61310-2:2007; EN 61310-2:2008)</t>
  </si>
  <si>
    <t>Sigurnost strojeva -- Označivanje, obilježavanje i djelovanje -- 3. dio: Zahtjevi za položaj i rad aktuatora (IEC 61310-3:2007; EN 61310-3:2008)</t>
  </si>
  <si>
    <t>Sigurnost strojeva -- Elektroosjetilna zaštitna oprema -- 1. dio: Opći zahtjevi i ispitivanja (IEC 61496-1:2004, MOD+am1:2007+Corr.:2008; EN 61496-1:2004+A1:2008)</t>
  </si>
  <si>
    <t>Sigurnost strojeva -- Funkcionalna sigurnost za električne, elektroničke i programibilne upravljačke sustave (IEC 62061:2005; EN 62061:2005)</t>
  </si>
  <si>
    <t>Niskonaponska sklopna aparatura -- Dio 5-3: Aparati za upravljačke strujne krugove i sklopni elementi -- Zahtjevi za blizinske aparate s određenim ponašanjem u uvjetima kvara (IEC 60947-5-3:1999; EN 60947-5-3:1999)</t>
  </si>
  <si>
    <t>Niskonaponska sklopna aparatura -- Dio 5-3: Aparati za upravljačke strujne krugove i sklopni elementi -- Zahtjevi za blizinske aparate s određenim ponašanjem u uvjetima kvara (IEC 60947-5-3:1999/am1:2005; EN 60947-5-3:1999/A1:2005)</t>
  </si>
  <si>
    <t>Niskonaponska sklopna aparatura -- Dio 5-5: Aparati za upravljačke strujne krugove i sklopni elementi -- Električni aparati za zaustavljanje u nevolji sa zaporom (IEC 60947-5-5:1997; EN 60947-5-5:1997)</t>
  </si>
  <si>
    <t>Niskonaponska sklopna aparatura -- Dio 5-5: Aparati za upravljačke strujne krugove i sklopni elementi -- Električni aparati za zaustavljanje u nevolji s zaporom (IEC 60947-5-5:1997/am1:2005; EN 60947-5-5:1997/A1:2005)</t>
  </si>
  <si>
    <t>Električne instalacije zgrada – – 7. dio: Zahtjevi za posebne instalacije ili prostore – 702. odjeljak: Bazeni za plivanje i drugi bazeni (IEC 60364-7-702: 1997;HD 384.7.702 S2: 2002</t>
  </si>
  <si>
    <t>Pumps and pump units for liquids -- Common safety requirements (EN 809:1998+AC:2001+AC:2002)</t>
  </si>
  <si>
    <t>High-pressure water jet machines -- Safety requirements -- Part 2: Hoses, hose lines and connectors (EN 1829-2:2008)</t>
  </si>
  <si>
    <t>Liquid pumps -- Safety requirements -- Procedure for hydrostatic testing (EN 12162:2001)</t>
  </si>
  <si>
    <t>Liquid pumps and pumps units -- Noise test code -- Grade 2 and grade 3 of accuracy (EN 12639:2000+AC:2000+AC:2004)</t>
  </si>
  <si>
    <t>Liquid pumps -- Safety requirements -- Agrifoodstuffs equipment -- Design rules to ensure hygiene in use (EN 13951:2003+A1:2008)</t>
  </si>
  <si>
    <t>Compressors and vacuum pumps -- Safety requirements -- Part 1: Compressors (EN 1012-1:1996)</t>
  </si>
  <si>
    <t xml:space="preserve">Zaštita od onečišćenja vode za piće u vodovodnim instalacijama i opći zahtjevi za uređaje za sprečavanje onečišćenja uslijed povratnoga toka </t>
  </si>
  <si>
    <t>Specifikacije za instalacije u zgradama za dovod vode za ljudsku uporabu -- 1. dio: Općenito (EN 806-1:2000+A1:2001)</t>
  </si>
  <si>
    <t>Oprema za pripremu vode u zgradama -- Sustavi za doziranje kemikalija -- Zahtjevi za radna svojstva, sigurnost i ispitivanje (EN 14812:2005+A1:2007)</t>
  </si>
  <si>
    <t>Oprema za pripremu vode u zgradama -- Filtri s aktivnim slojem -- Zahtjevi za radna svojstva, sigurnost i ispitivanje (EN 14898:2006+A1:2007)</t>
  </si>
  <si>
    <t>Ventili za opskrbu vodom -- Prikladnost zahtjevima namjene i odgovarajuća ispitivanja za ovjeru -- 1. dio: Opći zahtjevi (EN 1074-1:2000)</t>
  </si>
  <si>
    <t>Ventili za opskrbu vodom -- Prikladnost zahtjevima namjene i odgovarajuća ispitivanja za ovjeru -- 2. dio: Ventili za odvajanje (EN 1074-2:2000)</t>
  </si>
  <si>
    <t>Ventili za opskrbu vodom -- Prikladnost zahtjevima namjene i odgovarajuća ispitivanja za ovjeru -- 3. dio: Nepovratni ventili (EN 1074-3:2000)</t>
  </si>
  <si>
    <t>Ventili za opskrbu vodom -- Prikladnost zahtjevima namjene i odgovarajuća ispitivanja za ovjeru -- 4. dio: Odzračni ventili (EN 1074-4:2000)</t>
  </si>
  <si>
    <t>Vodomjeri -- 1. dio: Opći zahtjevi (EN 14154-1:2005+A2:2011)</t>
  </si>
  <si>
    <t>Vodomjeri -- 2. dio: Ugradnja i uvjeti uporabe (EN 14154-2:2005+A2:2011)</t>
  </si>
  <si>
    <t>Vodomjeri -- 3. dio: Ispitne metode i oprema (EN 14154-3:2005+A2:2011)</t>
  </si>
  <si>
    <t>Mjerenje protoka vode u tlačnim zatvorenim cjevovodnim sustavima -- Mjerila za hladnu pitku vodu i vruću vodu -- 1. dio: Specifikacije (ISO 4064-1:2005)</t>
  </si>
  <si>
    <t>Mjerenje protoka vode u tlačnim zatvorenim cjevovodnim sustavima -- Mjerila za hladnu pitku vodu i vruću vodu -- 2. dio: Uvjeti ugradnje (ISO 4064-2:2005)</t>
  </si>
  <si>
    <t>Mjerenje protoka vode u tlačnim zatvorenim cjevovodnim sustavima -- Mjerila za hladnu pitku vodu i vruću vodu -- 3. dio: Metode i oprema za ispitivanje (ISO 4064-3:2005)</t>
  </si>
  <si>
    <t xml:space="preserve">Polaganje i ispitivanje kanalizacijskih cjevovoda i kanala </t>
  </si>
  <si>
    <t>Postrojenja za podizanje otpadnih voda za zgrade i terene -- Načela konstrukcije i ispitivanja -- 2. dio: Postrojenje za podizanje otpadnih voda bez fekalija (EN 12050-2:2000)</t>
  </si>
  <si>
    <t>Gravitacijski odvodni sustavi u zgradama -- 1. dio: Opći i izvedbeni zahtjevi (EN 12056-1:2000)</t>
  </si>
  <si>
    <t>Gravitacijski odvodni sustavi u zgradama -- 4. dio: Postrojenja za dizanje otpadne vode -- Nacrt i proračun (EN 12056-4:2000)</t>
  </si>
  <si>
    <t>Gravitacijski odvodni sustavi u zgradama -- 5. dio: Postavljanje i ispitivanje, upute za rad, održavanje i uporabu (EN 12056-5:2000)</t>
  </si>
  <si>
    <t>Odvodi za zgrade -- 1. dio: Zahtjevi (EN 1253-1:2003)</t>
  </si>
  <si>
    <t>Odvodi za zgrade -- 2. dio: Metode ispitivanja (EN 1253-2:2003)</t>
  </si>
  <si>
    <t>Odvodi za građevine -- 3. dio: Kontrola kakvoće (EN 1253-3:1999)</t>
  </si>
  <si>
    <t>Odvodi za građevine -- 4. dio: Kontrolni otvori za prilaz sifonu (EN 1253-4:1999)</t>
  </si>
  <si>
    <t>Uvjeti za sustave odvodnje izvan zgrada -- 1. dio: Opći zahtjevi (EN 13508-1:2003)</t>
  </si>
  <si>
    <t>Upravljanje i kontrola postupka čišćenja ispusta i odvodnih kanala -- 1. dio: Čišćenje odvodnih kanala (EN 14654-1:2005)</t>
  </si>
  <si>
    <t>Uvjeti za razvrstavanje proizvoda za cjevovode za vodu i otpadnu vodu prema tlaku (EN 14801:2006)</t>
  </si>
  <si>
    <t>Plastični cijevni sustavi -- Sustavi za odvodnju onečišćenih i otpadnih voda unutar građevinske konstrukcije -- Radne značajke cijevi, spojnica i njihovih spojeva (EN 15012:2007)</t>
  </si>
  <si>
    <t>Odvodni i kanalizacijski sustavi izvan zgrada (EN 752:2008)</t>
  </si>
  <si>
    <t>Swimming pools - Part 1: Safety requirements for design</t>
  </si>
  <si>
    <t>Swimming pools - Part 2: Safety requirements for operation</t>
  </si>
  <si>
    <t>Tretman bazenskih voda</t>
  </si>
  <si>
    <t>Proizvodi koji se upotrebljavaju u obradi vode namijenjene ljudskoj uporabi -- Anorganski nosivi i filtracijski materijali -- Definicije (EN 12901:1999)</t>
  </si>
  <si>
    <t>Proizvodi koji se upotrebljavaju u obradi vode namijenjene ljudskoj uporabi -- Anorganski nosivi i filtracijski materijali -- Ispitne metode (EN 12902:2004)</t>
  </si>
  <si>
    <t>Proizvodi koji se upotrebljavaju u obradi vode namijenjene ljudskoj uporabi -- Aktivni ugljen u prahu (EN 12903:2009)</t>
  </si>
  <si>
    <t>Proizvodi koji se upotrebljavaju u obradi vode namijenjene ljudskoj uporabi -- Aktivni ugljen u granulama -- 1. dio: Djevičanski aktivni ugljen u granulama (EN 12915-1:2009)</t>
  </si>
  <si>
    <t>Proizvodi koji se upotrebljavaju u obradi vode namijenjene ljudskoj uporabi -- Silikatni pijesak i silikatni granulat (EN 12904:2005)</t>
  </si>
  <si>
    <t>Proizvodi koji se upotrebljavaju u obradi vode namijenjene ljudskoj uporabi -- Pirolizirani ugljeni materijal (EN 12907:2009)</t>
  </si>
  <si>
    <t>Proizvodi koji se upotrebljavaju u obradi vode namijenjene ljudskoj uporabi -Antracit (EN 12909:2012)</t>
  </si>
  <si>
    <t>Proizvodi koji se upotrebljavaju u obradi vode namijenjene ljudskoj uporabi -- Aktivni ugljen u granulama -- 2. dio: Reaktivirani aktivni ugljen u granulama (EN 12915-2:2009)</t>
  </si>
  <si>
    <t>Kemikalije koje se upotrebljavaju u obradi vode bazena za plivanje -- Koagulanti na osnovi aluminija (EN 15031:2006)</t>
  </si>
  <si>
    <t>Kemikalije koje se upotrebljavaju u obradi vode bazena za plivanje -- Natrijev hipoklorit (EN 15077:2006)</t>
  </si>
  <si>
    <t>Kemikalije koje se upotrebljavaju u obradi vode bazena za plivanje -- Sumporna kiselina (EN 15078:2006)</t>
  </si>
  <si>
    <t>Kemikalije koje se upotrebljavaju u obradi vode bazena za plivanje -- Klor (EN 15363:2007)</t>
  </si>
  <si>
    <t>Proizvodi koji se upotrebljavaju u obradi vode bazena za plivanje -- Filtarski materijal (EN 15798:2010)</t>
  </si>
  <si>
    <t>Kemikalije koje se upotrebljavaju u obradi vode bazena za plivanje -- Aktivni ugljen u prahu (EN 15799:2010)</t>
  </si>
  <si>
    <t>Water conditioning equipment inside buildings -- Adjustable chemical dosing systems -- Requirements for performance, safety and testing (EN 15848:2010)</t>
  </si>
  <si>
    <t>Rasvjeta - dio 2- rasvjeta za bazene i slične primjene</t>
  </si>
  <si>
    <t>Light and lighting — Lighting of work places — Part 1: Indoor work places</t>
  </si>
  <si>
    <t>Vodeni tobogani - sigurnosni zahtjevi i metode provjere</t>
  </si>
  <si>
    <t>Council Directive of 12 June 1989 on the introduction of measures to encourage improvements in the safety and health of workers at work</t>
  </si>
  <si>
    <t>Council Directive of 30 November 1989 concerning the minimum safety and health requirements for the workplace (first individual directive within the meaning of Article 16 (1) of Directive 89/391/EEC)</t>
  </si>
  <si>
    <t>Council Directive of 30 November 1989 concerning the minimum safety and health requirements for the use of work equipment by workers at work (second individual Directive within the meaning of Article 16 (1) of Directive 89/391/EEC)</t>
  </si>
  <si>
    <t>Council Directive of 30 November 1989 concerning the minimum safety and health requirements for the use by workers of personal protective equipment at the workplace (third individual Directive within the meaning of Article 16 (1) of Directive 89/391/EEC)</t>
  </si>
  <si>
    <t>Council Directive of 21 December 1989 on the approximation of the laws of the member states relating to personal protective equipment</t>
  </si>
  <si>
    <t>Council Directive of 29 May 1990 on the minimum health and safety requirements for the manual handling of loads where there is a risk particularly of back injury to workers (fourth individual Directive within the meaning of Article 16 (1) of Directive 89/</t>
  </si>
  <si>
    <t>Commission Directive of 29 May 1991 on establishing indicative limit values by implementing Council Directive 80/1107/EEC on the protection of workers from the risks related to exposure to chemical, physical and biological agents at work</t>
  </si>
  <si>
    <t>Council Directive of 24 June 1992 on the minimum requirements for the provision of safety and/or health signs at work (ninth individual Directive within the meaning of Article 16 (1) of Directive 89/391/EEC</t>
  </si>
  <si>
    <t>Directive 97/23/EC of the European Parliament and of the Council of 29 May 1997 on the approximation of the laws of the Member States concerning pressure equipment.
Direktiva 97/23/EZ Europskog parlamenta i Vijeća od 29. svibnja 1997. o usklađivanju zakona država članica o tlačnoj opremi</t>
  </si>
  <si>
    <t>Directive 2014/68/EU of the European Parliament and of the Council of 15 May 2014 on the harmonisation of the laws of the Member States relating to the making available on the market of pressure equipment
Direktiva 2014/68/EU Europskog parlamenta i Vijeća od 15. svibnja 2014. o usklađivanju zakonodavstava država članica o stavljanju na raspolaganje na tržištu tlačne opreme</t>
  </si>
  <si>
    <t>Spremnici iz plastike ojačane staklenim vlaknima (GRP) i posude za nadzemnu upotrebu – 1. dio: Sirovi materijali – Specifikacija uvjeta i uvjeti prihvaćanja (EN 13121-1:2003)</t>
  </si>
  <si>
    <t>Spremnici iz plastike ojačane staklenim vlaknima (GRP) i posude za nadzemnu upotrebu – 2. dio: Kompozitni materijali – Kemijska otpornost (EN 13121-2:2003)</t>
  </si>
  <si>
    <t>Spremnici iz plastike ojačane staklenim vlaknima (GRP) i posude za nadzemnu upotrebu – 3. dio: Projektiranje i izrada (EN 13121-3:2008+A1:2010)</t>
  </si>
  <si>
    <t>Spremnici iz plastike ojačane staklenim vlaknima (GRP) i posude za nadzemnu upotrebu – 3. dio: Projektiranje i izrada (EN 13121-3:2008+A1:2010/AC:2011)</t>
  </si>
  <si>
    <t>Plastični cijevni sustavi za industrijske primjene – Akrilonitril-butadien-stiren (ABS) neomekšani poli(vinil-klorid) (PVC-U) i klorirani pol(vinil-klorid) (PVC-C) – Specifikacije za sastavnice i sustav – Metrički nizovi ( ISO 15493:2003; EN ISO 15493:2003)</t>
  </si>
  <si>
    <t>Plastični cijevni sustavi za industrijske primjene – Polibuten (PB), polietilen (PE) i polipropilen (PP) – Specifikacije za sastavnice i sustav – Metrički nizovi (ISO 15494:2003; EN ISO 15494:2003)</t>
  </si>
  <si>
    <t>Council Directive 92/31/EEC of 28 April 1992 amending Directive 89/336/EEC on the approximation of the laws of the Member States relating to electromagnetic compatibility</t>
  </si>
  <si>
    <t>DIREKTIVA VIJEĆA (92/31/EEZ) od 28. travnja 1982. o izmjenama i dopunama Direktive (EZ-a) br. 89/336 o usklađivanju zakonodavstava država članica o elektromagnetskoj kompatibilnosti</t>
  </si>
  <si>
    <t>ELECTRICAL EQUIPMENT DESIGNED FOR USE WITHIN CERTAIN VOLTAGE LIMITS)</t>
  </si>
  <si>
    <t>(ELECTRICAL EQUIPMENT DESIGNED FOR USE WITHIN CERTAIN</t>
  </si>
  <si>
    <t>VOLTAGE LIMITS</t>
  </si>
  <si>
    <t>Council Directive of 7 April 1998 on the protection of the health and safety of workers from the risks related to chemical agents at work (fourteenth individual Directive within the meaning of Article 16 (1) of Directive 89/391/EEC)</t>
  </si>
  <si>
    <t>Commission Directive of 8 June 2000 establishing a first list of indicative occupational exposure limit values in implementation of Council Directive 98/24/EEC on the protection of the health and safety of workers from the risks related to chemical agents</t>
  </si>
  <si>
    <t>Directive of the European Parliament and of the Council of 18 September 2000 on the protection of workers from risks related to exposure to biological agents at work (seventh individual directive within the meaning of Article 16 (1) of Directive 89/391/EE</t>
  </si>
  <si>
    <t>Directive of the European Parliament and of the Council of 6 February 2003 on the minimum health and safety requirements regarding the exposure of workers to the risks arising from physical agents (noise) (Seventeenth individual Directive within the meani</t>
  </si>
  <si>
    <t>Protective clothing — General requirements</t>
  </si>
  <si>
    <t>Protective gloves against chemicals and micro-organisms — Part 1: Terminology and performance requirements</t>
  </si>
  <si>
    <t>Workplace atmospheres — Guidance for the assessment of exposure by inhalation to chemical agents for comparison with limit values and measurement strategy</t>
  </si>
  <si>
    <t>Respiration protective devices — Filters with breathing hoses (Non-mask mounted filters) Particle filters, gas filters, and combined filters — Requirements, testing, marking</t>
  </si>
  <si>
    <t>Oprema za bazene</t>
  </si>
  <si>
    <t>Swimming pool equipment — Part 1: General safety requirements and test methods</t>
  </si>
  <si>
    <t>Swimming pool equipment — Part 2: Additional specific safety requirements and test methods for ladders, stepladders and handle bends</t>
  </si>
  <si>
    <t>Swimming pool equipment — Part 3: Additional specific safety requirements and test methods for pool fittings for water treatment purposes</t>
  </si>
  <si>
    <t>Swimming pool equipment — Part 8: Additional specific safety requirements and test methods for leisure water features</t>
  </si>
  <si>
    <t>Respiratory protective devices — Gas filter(s) and combined filter(s) — Requirements, testing, marking</t>
  </si>
  <si>
    <t>Ergonomics — Danger signals for public and work areas — Auditory danger signals (ISO 7731:2003)</t>
  </si>
  <si>
    <t>Water safety signs and beach safety flags — Part 1: Specifications for water safety signs used in workplaces and public areas</t>
  </si>
  <si>
    <t>Plastični cijevni sustavi za netlačnu podzemnu odvodnju i kanalizaciju -- Neomekšani poli(vinil-klorid) (PVC-U) -- 1. dio: Specifikacije za cijevi, spojnice i sustav (EN 1401-1:2009)</t>
  </si>
  <si>
    <t>Plastični cijevni sustavi za netlačnu podzemnu odvodnju i kanalizaciju -- Neomekšani poli(vinil-klorid) (PVC-U) -- 3. dio: Uputa za ugradbu (ENV 1401-3:2001)</t>
  </si>
  <si>
    <t>Plastični cijevni sustavi za opskrbu vodom i podzemnu i nadzemnu tlačnu odvodnju i kanalizaciju -- Neomekšani poli(vinil-klorid) (PVC-U) -- 1. dio: Općenito (ISO 1452-1:2009; EN ISO 1452-1:2009)</t>
  </si>
  <si>
    <t>Plastični cijevni sustavi za opskrbu vodom i podzemnu i nadzemnu tlačnu odvodnju i kanalizaciju -- Neomekšani poli(vinil-klorid) (PVC-U) -- 2. dio: Cijevi (ISO 1452-2:2009; EN ISO 1452-2:2009)</t>
  </si>
  <si>
    <t>Plastični tlačni cijevni sustavi za opskrbu vodom te za podzemnu i nadzemnu odvodnju i kanalizaciju -- Neomekšani poli(vinil-klorid) (PVC-U) -- 3. dio: Spojnice (ISO 1452-3:2009, ispravljena verzija 2010-03-01; EN ISO 1452-3:2010)</t>
  </si>
  <si>
    <t>Plastični cijevni sustavi za opskrbu vodom i podzemnu i nadzemnu tlačnu odvodnju i kanalizaciju -- Neomekšani poli(vinil-klorid) (PVC-U) -- 4. dio: Ventili (ISO 1452-4:2009; EN ISO 1452-4:2009)</t>
  </si>
  <si>
    <t>Plastični tlačni cijevni sustavi za opskrbu vodom te za podzemnu i nadzemnu odvodnju i kanalizaciju -- Neomekšani poli(vinil-klorid) (PVC-U) -- 5. dio: Prikladnost sustava za uporabu (ISO 1452-5:2009, ispravljena verzija 2010-03-01; EN ISO 1452-5:2010)</t>
  </si>
  <si>
    <t>Plastični cijevni sustavi za opskrbu vodom -- Neomekšani poli(vinil-klorid) (PVC-U) -- 6. dio: Uputa za ugradbu (ENV 1452-6:2001)</t>
  </si>
  <si>
    <t>Adhesives for thermoplastic piping systems for fluids under pressure - Specifications</t>
  </si>
  <si>
    <t>Plastični cijevni sustavi s cijevima sa strukturiranom stjenkom za odvodnju onečišćenih i otpadnih voda (niske i visoke temperature) unutar zgrada -- Neomekšani poli(vinil-klorid) (PVC-U) -- 1. dio: Specifikacije za cijevi i sustav (EN 1453-1:2000)</t>
  </si>
  <si>
    <t>Plastični cijevni sustavi za nadzemnu i podzemnu tlačnu odvodnju i kanalizaciju -- Neomekšani poli(vinil-klorid) (PVC-U) -- 1. dio: Specifikacije za komponente cjevovoda i sustav (EN 1456-1:2001)</t>
  </si>
  <si>
    <t>Plastični cijevni sustavi za odvodnju onečišćenih i otpadnih voda (niske i visoke temperature) unutar građevinskih konstrukcija -- Polietilen (PE) -- 1. dio: Specifikacija za cijevi, spojnice i sustav (EN 1519-1:1999)</t>
  </si>
  <si>
    <t>Plastični cijevni sustavi za odvodnju onečišćenih i otpadnih voda (niske i visoke temperature) unutar građevinskih konstrukcija -- Klorirani poli(vinil-klorid) (PVC-C) -- 1. dio: Specifikacije za cijevi, spojnice i sustave (EN 1566-1:1998)</t>
  </si>
  <si>
    <t>Plastični cijevni sustavi za odvodnju onečišćenih i otpadnih voda (niske i visoke temperature) unutar građevinskih konstrukcija -- Klorirani poli(vinil-klorid) (PVC-C) -- 2. dio: Upute za ocjenu sukladnosti (ENV 1566-2:2001)</t>
  </si>
  <si>
    <t>Plastične cijevi i spojenice -- Razredbena tablica kemijske postojanosti (ISO/TR 10358:1993)</t>
  </si>
  <si>
    <t xml:space="preserve"> Ventilacija u zgradama - Projektni kriteriji za unutrašnjost</t>
  </si>
  <si>
    <t xml:space="preserve"> Ventilacija u zgradama - Simboli, nazivlje i grafički simboli</t>
  </si>
  <si>
    <t xml:space="preserve"> Ventilacija u nestambenim zgradama - Zahtjevi za sustave ventilacije i klimatizacije</t>
  </si>
  <si>
    <t xml:space="preserve"> Ventilacija u zgradama - Kanalni razvod - Zahtjevi za dijelove razvoda kanala radi pojednostavljenog održavanja sustava kanalnih razvoda</t>
  </si>
  <si>
    <t xml:space="preserve"> Ventilacija u zgradama - Mjere zaštite od požara za sustave razdiobe zraka u zgradama</t>
  </si>
  <si>
    <t xml:space="preserve"> Ventilacija u zgradama - Ispitni postupci i mjerne metode za primopredaju izvedenih sustava ventilacije i klimatizacije</t>
  </si>
  <si>
    <t xml:space="preserve"> Ventilacija u zgradama - Zahtjevi za instrumente za mjerenja brzina strujanja u ventiliranim prostorima</t>
  </si>
  <si>
    <t xml:space="preserve"> Ventilacijska postrojenja - osnovni propisi</t>
  </si>
  <si>
    <t>A.</t>
  </si>
  <si>
    <t>RELAX BAZEN</t>
  </si>
  <si>
    <t>A.1.</t>
  </si>
  <si>
    <t>MEHANIČKI TRETMAN VODE (FILTRACIJA)</t>
  </si>
  <si>
    <t>DN125</t>
  </si>
  <si>
    <r>
      <t xml:space="preserve">Dobava i ugradba višeslojnog SI </t>
    </r>
    <r>
      <rPr>
        <b/>
        <sz val="8"/>
        <rFont val="Arial"/>
        <family val="2"/>
      </rPr>
      <t>filter</t>
    </r>
    <r>
      <rPr>
        <sz val="8"/>
        <rFont val="Arial"/>
        <family val="2"/>
      </rPr>
      <t xml:space="preserve"> postrojenja za bazensku vodu, izrađenog prema DIN 19605/19643 i HRN EN 13121. Postrojenje je opremljeno unutarnjom i vanjskom cijevnom mrežom za distribuciju vode te potrebitim armaturama i odzračnim ventilom.</t>
    </r>
  </si>
  <si>
    <r>
      <t xml:space="preserve">Opseg isporuke:
Fini filter pješčani, vertikalni, s plaštom i postoljem od poliestera, </t>
    </r>
    <r>
      <rPr>
        <sz val="8"/>
        <rFont val="Arial"/>
        <family val="2"/>
        <charset val="238"/>
      </rPr>
      <t>istrujnom perforiranom pločom/kolektorima i difuzori od PVC-a</t>
    </r>
    <r>
      <rPr>
        <sz val="8"/>
        <rFont val="Arial"/>
        <family val="2"/>
      </rPr>
      <t>, s panelom i manometrima za mjerenje ulaznog i izlaznog tlaka.</t>
    </r>
  </si>
  <si>
    <r>
      <t xml:space="preserve">Odzračni i ispustni priključak, revizioni otvor </t>
    </r>
    <r>
      <rPr>
        <sz val="8"/>
        <rFont val="Symbol"/>
        <family val="1"/>
        <charset val="2"/>
      </rPr>
      <t>f</t>
    </r>
    <r>
      <rPr>
        <sz val="8"/>
        <rFont val="Arial"/>
        <family val="2"/>
      </rPr>
      <t>400mm, priključak za pranje i propuhivanje.</t>
    </r>
  </si>
  <si>
    <t>Osnovne dimenzije:</t>
  </si>
  <si>
    <r>
      <t xml:space="preserve">- promjer filtera:          </t>
    </r>
    <r>
      <rPr>
        <b/>
        <sz val="8"/>
        <rFont val="Arial"/>
        <family val="2"/>
        <charset val="238"/>
      </rPr>
      <t xml:space="preserve"> 2.350</t>
    </r>
    <r>
      <rPr>
        <sz val="8"/>
        <rFont val="Arial"/>
        <family val="2"/>
      </rPr>
      <t xml:space="preserve"> mm
- visina                        </t>
    </r>
    <r>
      <rPr>
        <sz val="8"/>
        <rFont val="Arial"/>
        <family val="2"/>
        <charset val="238"/>
      </rPr>
      <t>2.800 mm</t>
    </r>
    <r>
      <rPr>
        <sz val="8"/>
        <rFont val="Arial"/>
        <family val="2"/>
      </rPr>
      <t xml:space="preserve">
- filterska površina:       4,34 m</t>
    </r>
    <r>
      <rPr>
        <vertAlign val="superscript"/>
        <sz val="8"/>
        <rFont val="Arial"/>
        <family val="2"/>
        <charset val="238"/>
      </rPr>
      <t>2</t>
    </r>
    <r>
      <rPr>
        <sz val="8"/>
        <rFont val="Arial"/>
        <family val="2"/>
      </rPr>
      <t xml:space="preserve">
- priključci za bazensku vodu: D250</t>
    </r>
  </si>
  <si>
    <r>
      <t xml:space="preserve">-Medij: </t>
    </r>
    <r>
      <rPr>
        <b/>
        <sz val="8"/>
        <rFont val="Arial CE"/>
        <charset val="238"/>
      </rPr>
      <t>SLATKA</t>
    </r>
    <r>
      <rPr>
        <sz val="8"/>
        <rFont val="Arial CE"/>
        <family val="2"/>
        <charset val="238"/>
      </rPr>
      <t xml:space="preserve"> KLORIRANA voda
-Protok: </t>
    </r>
    <r>
      <rPr>
        <b/>
        <sz val="8"/>
        <rFont val="Arial CE"/>
        <charset val="238"/>
      </rPr>
      <t>130</t>
    </r>
    <r>
      <rPr>
        <sz val="8"/>
        <rFont val="Arial CE"/>
        <family val="2"/>
        <charset val="238"/>
      </rPr>
      <t xml:space="preserve"> m</t>
    </r>
    <r>
      <rPr>
        <vertAlign val="superscript"/>
        <sz val="8"/>
        <rFont val="Arial CE"/>
        <charset val="238"/>
      </rPr>
      <t>3</t>
    </r>
    <r>
      <rPr>
        <sz val="8"/>
        <rFont val="Arial CE"/>
        <family val="2"/>
        <charset val="238"/>
      </rPr>
      <t>/h</t>
    </r>
  </si>
  <si>
    <r>
      <t>-Radna temperatura bazenske vode: 
 t= 10÷32°C.
-Maksimalna temperatura: t</t>
    </r>
    <r>
      <rPr>
        <vertAlign val="subscript"/>
        <sz val="8"/>
        <rFont val="Arial CE"/>
        <charset val="238"/>
      </rPr>
      <t>max</t>
    </r>
    <r>
      <rPr>
        <sz val="8"/>
        <rFont val="Arial CE"/>
        <family val="2"/>
        <charset val="238"/>
      </rPr>
      <t xml:space="preserve">=50°C. 
-Izrada: DIN standardi 19605/19643
-Zatjevi za tlačnu opremu prema Europskoj direktivi za tlačnu opremu 97/23/EC HRN EN 13121
-Radni tlak: p= </t>
    </r>
    <r>
      <rPr>
        <b/>
        <sz val="8"/>
        <rFont val="Arial CE"/>
        <charset val="238"/>
      </rPr>
      <t>2,5</t>
    </r>
    <r>
      <rPr>
        <sz val="8"/>
        <rFont val="Arial CE"/>
        <family val="2"/>
        <charset val="238"/>
      </rPr>
      <t xml:space="preserve"> bar</t>
    </r>
  </si>
  <si>
    <r>
      <t>Filterska masa, punjenje po DIN:
Visina mase za punjenje filtera: H=</t>
    </r>
    <r>
      <rPr>
        <b/>
        <sz val="8"/>
        <rFont val="Arial CE"/>
        <charset val="238"/>
      </rPr>
      <t>1,2 m</t>
    </r>
    <r>
      <rPr>
        <sz val="8"/>
        <rFont val="Arial CE"/>
        <family val="2"/>
        <charset val="238"/>
      </rPr>
      <t xml:space="preserve"> </t>
    </r>
    <r>
      <rPr>
        <sz val="8"/>
        <rFont val="Arial CE"/>
        <charset val="238"/>
      </rPr>
      <t>(istr.ploča)</t>
    </r>
    <r>
      <rPr>
        <sz val="8"/>
        <rFont val="Arial CE"/>
        <family val="2"/>
        <charset val="238"/>
      </rPr>
      <t xml:space="preserve">
-hidroantracit    0,8÷1,6 mm:   h1= 60 cm
-kvarcni pijesak 0,4÷0,8 mm:   h2= 40 cm
-šljunak               1÷2 mm:      h3= 10 cm
-šljunak               3÷5 mm:      h4= 10 cm</t>
    </r>
  </si>
  <si>
    <t>Odzračivanje: D75
Ispust: 3/4"
Propuhivanje: D75</t>
  </si>
  <si>
    <t>Revizijski otvor za punjenje na vrhu: D400
Revizijski bočni otvor za punjenje: D400
Kontrolno staklo: D135</t>
  </si>
  <si>
    <t>Težina pogonska: 13.600 kg</t>
  </si>
  <si>
    <t>Proizvod kao: ASTRAL, Španjolska</t>
  </si>
  <si>
    <r>
      <t xml:space="preserve">Tip: </t>
    </r>
    <r>
      <rPr>
        <b/>
        <sz val="8"/>
        <rFont val="Arial CE"/>
        <family val="2"/>
        <charset val="238"/>
      </rPr>
      <t xml:space="preserve">OLOT </t>
    </r>
    <r>
      <rPr>
        <b/>
        <sz val="8"/>
        <rFont val="Arial"/>
        <family val="2"/>
        <charset val="238"/>
      </rPr>
      <t>Ø</t>
    </r>
    <r>
      <rPr>
        <b/>
        <sz val="8"/>
        <rFont val="Arial CE"/>
        <family val="2"/>
        <charset val="238"/>
      </rPr>
      <t>2350 DIN 19643 (07359)</t>
    </r>
  </si>
  <si>
    <t>Dobava SI filtera  fco gradilište / skladište izvođača, neistovareno</t>
  </si>
  <si>
    <t>kpl.</t>
  </si>
  <si>
    <t>Dobava i ugradba filterske ispune</t>
  </si>
  <si>
    <t xml:space="preserve"> -hidroantracit 0,8÷1,6mm:</t>
  </si>
  <si>
    <t xml:space="preserve"> -kvarcni pijesak 0,4÷0,8mm:</t>
  </si>
  <si>
    <t xml:space="preserve"> -šljunak 1÷2mm:</t>
  </si>
  <si>
    <t xml:space="preserve"> -šljunak 3÷5mm:</t>
  </si>
  <si>
    <t>DN123</t>
  </si>
  <si>
    <t>Dobava i ugradba turbopuhala, jednostupanjskog; komplet sa kućištem zračnog filtera te sa izmjenjivim uloškom, nepovratnim zračnim ventilom, manometrom, fleksibilnim priključkom zraka, prigušivačem zvuka, antivibracijskom podložnom gumenom pločom, fleksibilnim gumenim priključkom na cjevovod, te postoljem iz toplocinčanih profila za postavljanje turbopuhala.</t>
  </si>
  <si>
    <r>
      <t>Q= 260 m</t>
    </r>
    <r>
      <rPr>
        <vertAlign val="superscript"/>
        <sz val="8"/>
        <rFont val="Arial"/>
        <family val="2"/>
      </rPr>
      <t>3</t>
    </r>
    <r>
      <rPr>
        <sz val="8"/>
        <rFont val="Arial"/>
        <family val="2"/>
      </rPr>
      <t>/h; ΔP= 270 mbar (pri t= 20°C; 1013 mbar)</t>
    </r>
  </si>
  <si>
    <r>
      <t>Q</t>
    </r>
    <r>
      <rPr>
        <vertAlign val="subscript"/>
        <sz val="8"/>
        <rFont val="Arial"/>
        <family val="2"/>
      </rPr>
      <t>max</t>
    </r>
    <r>
      <rPr>
        <sz val="8"/>
        <rFont val="Arial"/>
        <family val="2"/>
      </rPr>
      <t>= 552 m</t>
    </r>
    <r>
      <rPr>
        <vertAlign val="superscript"/>
        <sz val="8"/>
        <rFont val="Arial"/>
        <family val="2"/>
      </rPr>
      <t>3</t>
    </r>
    <r>
      <rPr>
        <sz val="8"/>
        <rFont val="Arial"/>
        <family val="2"/>
      </rPr>
      <t>/h; ΔP</t>
    </r>
    <r>
      <rPr>
        <vertAlign val="subscript"/>
        <sz val="8"/>
        <rFont val="Arial"/>
        <family val="2"/>
      </rPr>
      <t>max</t>
    </r>
    <r>
      <rPr>
        <sz val="8"/>
        <rFont val="Arial"/>
        <family val="2"/>
      </rPr>
      <t>= 360 mbar</t>
    </r>
  </si>
  <si>
    <r>
      <t>N</t>
    </r>
    <r>
      <rPr>
        <vertAlign val="subscript"/>
        <sz val="8"/>
        <rFont val="Arial"/>
        <family val="2"/>
      </rPr>
      <t>el</t>
    </r>
    <r>
      <rPr>
        <sz val="8"/>
        <rFont val="Arial"/>
        <family val="2"/>
      </rPr>
      <t>= 7,5 kW (380/660V, 3f; 50 Hz; IP54)</t>
    </r>
  </si>
  <si>
    <t>G 3.1/2"; IP 54, G=  kg</t>
  </si>
  <si>
    <t>komplet sa izradom i ugradbom nosivog čeličnog okvira, izrađen iz kvadratne cijevi □50mm za ugradbu konzolno na zid, sa pločom iz čeličnog lima i sidrenim vijcima za zid.</t>
  </si>
  <si>
    <t>Proizvod kao: ASTRAL, Španjolska (FPZ)</t>
  </si>
  <si>
    <r>
      <t xml:space="preserve">Tip: </t>
    </r>
    <r>
      <rPr>
        <b/>
        <sz val="8"/>
        <rFont val="Arial"/>
        <family val="2"/>
        <charset val="238"/>
      </rPr>
      <t>31098</t>
    </r>
  </si>
  <si>
    <t>Dobava turbopuhala  fco gradilište / skladište izvođača, neistovareno</t>
  </si>
  <si>
    <r>
      <t xml:space="preserve">Dobava i ugradba filterskog </t>
    </r>
    <r>
      <rPr>
        <b/>
        <sz val="8"/>
        <rFont val="Arial"/>
        <family val="2"/>
        <charset val="238"/>
      </rPr>
      <t>manometarskog panela</t>
    </r>
    <r>
      <rPr>
        <sz val="8"/>
        <rFont val="Arial"/>
        <family val="2"/>
        <charset val="238"/>
      </rPr>
      <t>, komplet sa tijelom za dva menometra, dva manometra, 2xPVC cijevi, 2x PVC priključne kuglaste slavine DN 15, i odgovarajućim PVC fitinzima za ugradnju na PVC cijev.</t>
    </r>
  </si>
  <si>
    <t>0÷3 bar (00729)</t>
  </si>
  <si>
    <r>
      <t xml:space="preserve">Dobava i ugradba </t>
    </r>
    <r>
      <rPr>
        <b/>
        <sz val="8"/>
        <rFont val="Arial"/>
        <family val="2"/>
        <charset val="238"/>
      </rPr>
      <t>automatskog</t>
    </r>
    <r>
      <rPr>
        <sz val="8"/>
        <rFont val="Arial"/>
        <family val="2"/>
      </rPr>
      <t xml:space="preserve"> </t>
    </r>
    <r>
      <rPr>
        <b/>
        <sz val="8"/>
        <rFont val="Arial"/>
        <family val="2"/>
        <charset val="238"/>
      </rPr>
      <t xml:space="preserve">odzračno-dozračnog ventila </t>
    </r>
    <r>
      <rPr>
        <sz val="8"/>
        <rFont val="Arial"/>
        <family val="2"/>
      </rPr>
      <t>iz PP-a i stakloplastike, brtve iz nitrila, sa navojnim priključkom (ravni)</t>
    </r>
  </si>
  <si>
    <r>
      <t xml:space="preserve">-ARV </t>
    </r>
    <r>
      <rPr>
        <sz val="8"/>
        <rFont val="Arial"/>
        <family val="2"/>
        <charset val="238"/>
      </rPr>
      <t>ø2</t>
    </r>
    <r>
      <rPr>
        <sz val="8"/>
        <rFont val="Arial"/>
        <family val="2"/>
      </rPr>
      <t>"-KA KUTNI (49382), h= 270mm</t>
    </r>
  </si>
  <si>
    <r>
      <t>Dobava i ugradba</t>
    </r>
    <r>
      <rPr>
        <b/>
        <sz val="8"/>
        <rFont val="Arial"/>
        <family val="2"/>
        <charset val="238"/>
      </rPr>
      <t xml:space="preserve"> filterske cirkulacijske stanice</t>
    </r>
    <r>
      <rPr>
        <sz val="8"/>
        <rFont val="Arial"/>
        <family val="2"/>
      </rPr>
      <t>.</t>
    </r>
  </si>
  <si>
    <t>Medij: klorirana SLATKA VODA</t>
  </si>
  <si>
    <t>Jednostupanjska vertikalna monoblock crpka, sa finim predfilterom.
Odzračni priključak sa kuglastom slavinom.
Direktno ugrađeni DIN-IEC el.motor klase IE3 sa PTC osjetnikom, površinski hlađeni.
Priključak usisni aksijalni s prednje strane, priključak tlačni aksijalni sa stražnje strane (8 mogućih varijanti).
Priključak revizioni finog (ø3mm) predfiltera (cca. 13 lit) bočni.</t>
  </si>
  <si>
    <t>Material code: 12 FM
Kućište: GG-25 (Ljevano željezo EN-JL 1040)
Osovina: G-CuSn10 (CC480K-GS)
Nosivi prsten kućišta: G-CuPb10Sn (CC495K-GS)
Osovina crpke: 1.4571 (AISI316Ti)
Vratilo: 1.4571 (AISI316Ti)
Kućište predfiltera: GG-20 EN-JL 1030 (emajlirano iznutra)
Predfilter: 1.4571 (AISI316Ti)
Poklopac filtera: G-CuSn10 (CC480K-GS) 
Mehanička brtva: karbon / SIC / EPDM.</t>
  </si>
  <si>
    <t>Oznaka: RB_FC1, RB_FC2</t>
  </si>
  <si>
    <r>
      <t>Q= 118,0 m</t>
    </r>
    <r>
      <rPr>
        <vertAlign val="superscript"/>
        <sz val="8"/>
        <rFont val="Arial"/>
        <family val="2"/>
        <charset val="238"/>
      </rPr>
      <t>3</t>
    </r>
    <r>
      <rPr>
        <sz val="8"/>
        <rFont val="Arial"/>
        <family val="2"/>
        <charset val="238"/>
      </rPr>
      <t>/h uz H= 16,0 m
Pel1/Pel2 = 11,0/_ kW (21A; 400 V; 50 Hz; IP55; 1450 min-1)
D1/D2= DN150/DN80</t>
    </r>
  </si>
  <si>
    <t>Proizvod kao: SPECK Pumpen, Njemačka</t>
  </si>
  <si>
    <t>Tip: BADU Block 80/250 ∅255,3mm</t>
  </si>
  <si>
    <t>Dobava filterske cirkulacijske pumpe fco gradilište / skladište izvođača, neistovareno</t>
  </si>
  <si>
    <t xml:space="preserve">Dobava i ugradba antiviracijskih podloški za postavljanje crpke na nosivi čelični profil (4 kom. po crpki) </t>
  </si>
  <si>
    <t>Izrada i ugradba nosivog čeličnog okvira, za ugradbu crpke na pod, komplet sa sidrenim vijcima.</t>
  </si>
  <si>
    <r>
      <t xml:space="preserve">Dobava i ugradba </t>
    </r>
    <r>
      <rPr>
        <b/>
        <sz val="8"/>
        <rFont val="Arial CE"/>
        <charset val="238"/>
      </rPr>
      <t>nepovratne klapne</t>
    </r>
    <r>
      <rPr>
        <sz val="8"/>
        <rFont val="Arial CE"/>
        <charset val="238"/>
      </rPr>
      <t>, izrađeno uz ljevanog željeza, za ugradbu između prirubnica, NP10, komplet sa protuprirubnicom, adapterom za ljepljenje i setom steznih vijaka.</t>
    </r>
  </si>
  <si>
    <r>
      <t>-</t>
    </r>
    <r>
      <rPr>
        <sz val="8"/>
        <rFont val="Arial"/>
        <family val="2"/>
        <charset val="238"/>
      </rPr>
      <t>Ø200</t>
    </r>
  </si>
  <si>
    <r>
      <t xml:space="preserve">Dobava i ugradba gumenog (neoprene EPDM) </t>
    </r>
    <r>
      <rPr>
        <b/>
        <sz val="8"/>
        <rFont val="Arial CE"/>
        <charset val="238"/>
      </rPr>
      <t>aksijalnog</t>
    </r>
    <r>
      <rPr>
        <sz val="8"/>
        <rFont val="Arial CE"/>
        <charset val="238"/>
      </rPr>
      <t xml:space="preserve"> </t>
    </r>
    <r>
      <rPr>
        <b/>
        <sz val="8"/>
        <rFont val="Arial CE"/>
        <charset val="238"/>
      </rPr>
      <t>kompenzatora vibracija</t>
    </r>
    <r>
      <rPr>
        <sz val="8"/>
        <rFont val="Arial CE"/>
        <family val="2"/>
        <charset val="238"/>
      </rPr>
      <t xml:space="preserve"> (prirubnički spoj). Maksimalna temperatura medija 95°C. NP10.</t>
    </r>
  </si>
  <si>
    <t>Dobava i ugradba manometra, okrugli 0÷3 bar, priključak 1/2", komplet sa kuglastom slavinom za odvajanje.</t>
  </si>
  <si>
    <t>Dobava i ugradba vakuummetra, okrugli 0÷3 bar, priključak 1/2", komplet sa kuglastom slavinom za odvajanje.</t>
  </si>
  <si>
    <r>
      <t xml:space="preserve">Razni posebno ne specificirani </t>
    </r>
    <r>
      <rPr>
        <b/>
        <sz val="8"/>
        <rFont val="Arial"/>
        <family val="2"/>
      </rPr>
      <t>sitni</t>
    </r>
    <r>
      <rPr>
        <sz val="8"/>
        <rFont val="Arial"/>
        <family val="2"/>
        <charset val="238"/>
      </rPr>
      <t xml:space="preserve"> </t>
    </r>
    <r>
      <rPr>
        <b/>
        <sz val="8"/>
        <rFont val="Arial"/>
        <family val="2"/>
      </rPr>
      <t>potrošni</t>
    </r>
    <r>
      <rPr>
        <sz val="8"/>
        <rFont val="Arial"/>
        <family val="2"/>
        <charset val="238"/>
      </rPr>
      <t xml:space="preserve"> materijal za brtvljenje i spajanje te privremene zaštite.</t>
    </r>
  </si>
  <si>
    <t>Z</t>
  </si>
  <si>
    <t>A.2.</t>
  </si>
  <si>
    <t>CIJEVNI RAZVOD I ELEMENTI ZA UGRADBU U ZID</t>
  </si>
  <si>
    <r>
      <t xml:space="preserve">Dobava i ugradba </t>
    </r>
    <r>
      <rPr>
        <b/>
        <sz val="8"/>
        <rFont val="Arial"/>
        <family val="2"/>
        <charset val="238"/>
      </rPr>
      <t>elemenata</t>
    </r>
    <r>
      <rPr>
        <sz val="8"/>
        <rFont val="Arial"/>
        <family val="2"/>
      </rPr>
      <t xml:space="preserve"> za ugradbu u betonske </t>
    </r>
    <r>
      <rPr>
        <b/>
        <sz val="8"/>
        <rFont val="Arial"/>
        <family val="2"/>
        <charset val="238"/>
      </rPr>
      <t>zidove,</t>
    </r>
    <r>
      <rPr>
        <sz val="8"/>
        <rFont val="Arial"/>
        <family val="2"/>
      </rPr>
      <t xml:space="preserve"> izrađenih od PVC cijevi sa ugrađenom labirintnom brtvom izrađenom od PVC ploče zaljepljenje na cijev, te s obje strane ploče navučena prstenasta brtva. Krajevi cijevi su zaštićeni s plastičnim poklopcem pri betoniranju. Komplet sa materijalom za ljepljenje, spajanje i nošenje.</t>
    </r>
  </si>
  <si>
    <t xml:space="preserve"> -D400</t>
  </si>
  <si>
    <t xml:space="preserve"> -D315</t>
  </si>
  <si>
    <t xml:space="preserve"> -D250</t>
  </si>
  <si>
    <t xml:space="preserve"> -D225</t>
  </si>
  <si>
    <t xml:space="preserve"> -D200</t>
  </si>
  <si>
    <t xml:space="preserve"> -D160</t>
  </si>
  <si>
    <t xml:space="preserve"> -D140</t>
  </si>
  <si>
    <t xml:space="preserve"> -D125</t>
  </si>
  <si>
    <t xml:space="preserve"> -D110</t>
  </si>
  <si>
    <t xml:space="preserve"> -D90</t>
  </si>
  <si>
    <t xml:space="preserve"> -D75</t>
  </si>
  <si>
    <t xml:space="preserve"> -D63</t>
  </si>
  <si>
    <t xml:space="preserve"> -D50</t>
  </si>
  <si>
    <t xml:space="preserve"> -D32</t>
  </si>
  <si>
    <t xml:space="preserve"> -D25</t>
  </si>
  <si>
    <r>
      <t xml:space="preserve">Dobava i ugradba </t>
    </r>
    <r>
      <rPr>
        <b/>
        <sz val="8"/>
        <rFont val="Arial"/>
        <family val="2"/>
        <charset val="238"/>
      </rPr>
      <t>cijevi</t>
    </r>
    <r>
      <rPr>
        <sz val="8"/>
        <rFont val="Arial"/>
        <family val="2"/>
      </rPr>
      <t xml:space="preserve"> iz </t>
    </r>
    <r>
      <rPr>
        <b/>
        <sz val="8"/>
        <rFont val="Arial"/>
        <family val="2"/>
        <charset val="238"/>
      </rPr>
      <t>providnog</t>
    </r>
    <r>
      <rPr>
        <sz val="8"/>
        <rFont val="Arial"/>
        <family val="2"/>
      </rPr>
      <t xml:space="preserve"> </t>
    </r>
    <r>
      <rPr>
        <b/>
        <sz val="8"/>
        <rFont val="Arial"/>
        <family val="2"/>
        <charset val="238"/>
      </rPr>
      <t>tvrdog</t>
    </r>
    <r>
      <rPr>
        <sz val="8"/>
        <rFont val="Arial"/>
        <family val="2"/>
      </rPr>
      <t xml:space="preserve"> PVC-a za vizuelnu kontrolu nivoa u kompenzacionom/taložnom spremniku i ugradbu nivosondi, komplet s labirint brvom, fazonskim komadima i kuglastom slavinom iz PVC-Ua.</t>
    </r>
  </si>
  <si>
    <t xml:space="preserve"> -providni PVC- D63- 3,0 m'</t>
  </si>
  <si>
    <r>
      <t xml:space="preserve">Dobava i ugradba </t>
    </r>
    <r>
      <rPr>
        <b/>
        <sz val="8"/>
        <rFont val="Arial"/>
        <family val="2"/>
        <charset val="238"/>
      </rPr>
      <t>cijevi,</t>
    </r>
    <r>
      <rPr>
        <sz val="8"/>
        <rFont val="Arial"/>
        <family val="2"/>
      </rPr>
      <t xml:space="preserve"> izrađenih iz tvrdog PVCa prema HRN EN 1452-2, namjenjene tehnologiji spajanja postupkom lijepljenja, za radni tlak 10 bara, za temperature 0÷60°C, sa dodatkom na odrez, komplet sa materijalom za ljepljenje i spajanje, sa prethodnom pripremom površina.</t>
    </r>
  </si>
  <si>
    <t>komplet sa spojnicama</t>
  </si>
  <si>
    <t xml:space="preserve"> -D400x19 mm</t>
  </si>
  <si>
    <t xml:space="preserve"> -D315x15 mm</t>
  </si>
  <si>
    <t xml:space="preserve"> -D250x11,9 mm</t>
  </si>
  <si>
    <t xml:space="preserve"> -D225x10,8 mm</t>
  </si>
  <si>
    <t xml:space="preserve"> -D200x9,6 mm</t>
  </si>
  <si>
    <t xml:space="preserve"> -D160x7,7 mm</t>
  </si>
  <si>
    <t xml:space="preserve"> -D140x6,7 mm</t>
  </si>
  <si>
    <t xml:space="preserve"> -D125x6,0 mm</t>
  </si>
  <si>
    <t xml:space="preserve"> -D110x5,3 mm</t>
  </si>
  <si>
    <t xml:space="preserve"> -D90x4,3 mm</t>
  </si>
  <si>
    <t xml:space="preserve"> -D75x3,6 mm</t>
  </si>
  <si>
    <t xml:space="preserve"> -D63x3,0 mm</t>
  </si>
  <si>
    <t xml:space="preserve"> -D50x2,4 mm</t>
  </si>
  <si>
    <t xml:space="preserve"> -D40x2,0 mm</t>
  </si>
  <si>
    <t xml:space="preserve"> -D32x1,6 mm</t>
  </si>
  <si>
    <t xml:space="preserve"> -D25x1,5 mm</t>
  </si>
  <si>
    <t xml:space="preserve"> -D20x1,5 mm</t>
  </si>
  <si>
    <t xml:space="preserve"> -D16x1,5 mm</t>
  </si>
  <si>
    <r>
      <t xml:space="preserve">Dobava i ugradba </t>
    </r>
    <r>
      <rPr>
        <b/>
        <sz val="8"/>
        <rFont val="Arial"/>
        <family val="2"/>
        <charset val="238"/>
      </rPr>
      <t xml:space="preserve">spojnih elemenata </t>
    </r>
    <r>
      <rPr>
        <sz val="8"/>
        <rFont val="Arial"/>
        <family val="2"/>
      </rPr>
      <t>iz tvrdog PVC-Ua NP10, prema HRN EN 1452-3, namijenjenih za spajanje postupkom lijepljenja, za radni tlak 10 bara, komplet sa materijalom za ljepljenje i spajanje, sa prethodnom pripremom površina.</t>
    </r>
  </si>
  <si>
    <r>
      <t>Tlačna, gravitaciona</t>
    </r>
    <r>
      <rPr>
        <sz val="8"/>
        <rFont val="Arial"/>
        <family val="2"/>
      </rPr>
      <t xml:space="preserve"> cijevna mreža od cirkulacijske stanice do istrujnih mlaznica:</t>
    </r>
  </si>
  <si>
    <t>"K90°" D400</t>
  </si>
  <si>
    <t>"K90°" D315</t>
  </si>
  <si>
    <t>"K90°" D250</t>
  </si>
  <si>
    <t>"K90°" D225</t>
  </si>
  <si>
    <t>"K90°" D200</t>
  </si>
  <si>
    <t>"K90°" D160</t>
  </si>
  <si>
    <t>"K90°" D140</t>
  </si>
  <si>
    <t>"K90°" D125</t>
  </si>
  <si>
    <t>"K90°" D110</t>
  </si>
  <si>
    <t>"K90°" D90</t>
  </si>
  <si>
    <t>"K90°" D75</t>
  </si>
  <si>
    <t>"K90°" D63</t>
  </si>
  <si>
    <t>"K90°" D50</t>
  </si>
  <si>
    <t>"K90°" D40</t>
  </si>
  <si>
    <t>"K90°" D32</t>
  </si>
  <si>
    <t>"K90°" D25</t>
  </si>
  <si>
    <t>"K90°" D20</t>
  </si>
  <si>
    <t>"K90°" D16</t>
  </si>
  <si>
    <t>"K45°" D400</t>
  </si>
  <si>
    <t>"K45°" D315</t>
  </si>
  <si>
    <t>"K45°" D250</t>
  </si>
  <si>
    <t>"K45°" D225</t>
  </si>
  <si>
    <t>"K45°" D200</t>
  </si>
  <si>
    <t>"K45°" D160</t>
  </si>
  <si>
    <t>"K45°" D140</t>
  </si>
  <si>
    <t>"K45°" D125</t>
  </si>
  <si>
    <t>"K45°" D110</t>
  </si>
  <si>
    <t>"K45°" D90</t>
  </si>
  <si>
    <t>"K45°" D75</t>
  </si>
  <si>
    <t>"K45°" D63</t>
  </si>
  <si>
    <t>"K45°" D50</t>
  </si>
  <si>
    <t>"K45°" D40</t>
  </si>
  <si>
    <t>"K45°" D32</t>
  </si>
  <si>
    <t>"K45°" D25</t>
  </si>
  <si>
    <t>"K45°" D20</t>
  </si>
  <si>
    <t>"K45°" D16</t>
  </si>
  <si>
    <t>"T90°" D400</t>
  </si>
  <si>
    <t>"T90°" D315</t>
  </si>
  <si>
    <t>"T90°" D250</t>
  </si>
  <si>
    <t>"T90°" D225</t>
  </si>
  <si>
    <t>"T90°" D200</t>
  </si>
  <si>
    <t>"T90°" D160</t>
  </si>
  <si>
    <t>"T90°" D140</t>
  </si>
  <si>
    <t>"T90°" D125</t>
  </si>
  <si>
    <t>"T90°" D110</t>
  </si>
  <si>
    <t>"T90°" D90</t>
  </si>
  <si>
    <t>"T90°" D75</t>
  </si>
  <si>
    <t>"T90°" D63</t>
  </si>
  <si>
    <t>"T90°" D50</t>
  </si>
  <si>
    <t>"T90°" D40</t>
  </si>
  <si>
    <t>"T90°" D32</t>
  </si>
  <si>
    <t>"T90°" D25</t>
  </si>
  <si>
    <t>"T90°" D20</t>
  </si>
  <si>
    <t>"T90°" D16</t>
  </si>
  <si>
    <t>"X90°" D110</t>
  </si>
  <si>
    <t>"X90°" D90</t>
  </si>
  <si>
    <t>"X90°" D75</t>
  </si>
  <si>
    <t>"RED" 400x315</t>
  </si>
  <si>
    <t>"RED" 315x250</t>
  </si>
  <si>
    <t>"RED" 315x225</t>
  </si>
  <si>
    <t>"RED" 250x225</t>
  </si>
  <si>
    <t>"RED" 250x200</t>
  </si>
  <si>
    <t>"RED" 225x200</t>
  </si>
  <si>
    <t>"RED" 225x160</t>
  </si>
  <si>
    <t>"RED" 200x180</t>
  </si>
  <si>
    <t>"RED" 200x160</t>
  </si>
  <si>
    <t>"RED" 160x140</t>
  </si>
  <si>
    <t>"RED" 160x110</t>
  </si>
  <si>
    <t>"RED" 140x125</t>
  </si>
  <si>
    <t>"RED" 140x110</t>
  </si>
  <si>
    <t>"RED" 125x110</t>
  </si>
  <si>
    <t>"RED" 125x90</t>
  </si>
  <si>
    <t>"RED" 125x75</t>
  </si>
  <si>
    <t>"RED" 110x90</t>
  </si>
  <si>
    <t>"RED" 110x75</t>
  </si>
  <si>
    <t>"RED" 110x63</t>
  </si>
  <si>
    <t>"RED" 90x75</t>
  </si>
  <si>
    <t>"RED" 90x63</t>
  </si>
  <si>
    <t>"RED" 90x50</t>
  </si>
  <si>
    <t>"RED" 75x63</t>
  </si>
  <si>
    <t>"RED" 75x50</t>
  </si>
  <si>
    <t>"RED" 75x40</t>
  </si>
  <si>
    <t>"RED" 63x50</t>
  </si>
  <si>
    <t>"RED" 63x40</t>
  </si>
  <si>
    <t>"RED" 63x32</t>
  </si>
  <si>
    <t>"RED" 50x40</t>
  </si>
  <si>
    <t>"RED" 50x32</t>
  </si>
  <si>
    <t>"RED" 50x25</t>
  </si>
  <si>
    <t>"RED" 50x20</t>
  </si>
  <si>
    <t>"RED" 40x32</t>
  </si>
  <si>
    <t>"RED" 40x25</t>
  </si>
  <si>
    <t>"RED" 40x20</t>
  </si>
  <si>
    <t>"RED" 32x25</t>
  </si>
  <si>
    <t>"RED" 32x20</t>
  </si>
  <si>
    <t>"RED" 25x20</t>
  </si>
  <si>
    <t>"RED" 25x16</t>
  </si>
  <si>
    <t>"RED" 315-280x200</t>
  </si>
  <si>
    <t>"RED" 315-280x160</t>
  </si>
  <si>
    <t>"RED" 250-225x200</t>
  </si>
  <si>
    <t>"RED" 250-225x160</t>
  </si>
  <si>
    <t>"RED" 250-225x140</t>
  </si>
  <si>
    <t>"RED" 225-200x160</t>
  </si>
  <si>
    <t>"RED" 225-200x140</t>
  </si>
  <si>
    <t>"RED" 225-200x125</t>
  </si>
  <si>
    <t>"RED" 200-180x140</t>
  </si>
  <si>
    <t>"RED" 200-180x125</t>
  </si>
  <si>
    <t>"RED" 200-180x110</t>
  </si>
  <si>
    <t>"RED" 160-140x125</t>
  </si>
  <si>
    <t>"RED" 160-140x110</t>
  </si>
  <si>
    <t>"RED" 160-140x90</t>
  </si>
  <si>
    <t>"RED" 140-125x110</t>
  </si>
  <si>
    <t>"RED" 140-125x90</t>
  </si>
  <si>
    <t>"RED" 140-125x75</t>
  </si>
  <si>
    <t>"RED" 125-110x90</t>
  </si>
  <si>
    <t>"RED" 125-110x75</t>
  </si>
  <si>
    <t>"RED" 125-110x63</t>
  </si>
  <si>
    <t>"RED" 110-90x90</t>
  </si>
  <si>
    <t>"RED" 110-90x75</t>
  </si>
  <si>
    <t>"RED" 110-90x63</t>
  </si>
  <si>
    <t>"RED" 110-90x50</t>
  </si>
  <si>
    <t>"RED" 90-75x75</t>
  </si>
  <si>
    <t>"RED" 90-75x63</t>
  </si>
  <si>
    <t>"RED" 90-75x50</t>
  </si>
  <si>
    <t>"RED" 90-75x40</t>
  </si>
  <si>
    <t>"RED" 75-63x63</t>
  </si>
  <si>
    <t>"RED" 75-63x50</t>
  </si>
  <si>
    <t>"RED" 75-63x40</t>
  </si>
  <si>
    <t>"RED" 75-63x32</t>
  </si>
  <si>
    <t>"RED" 63-50x50</t>
  </si>
  <si>
    <t>"RED" 63-50x40</t>
  </si>
  <si>
    <t>"RED" 63-50x32</t>
  </si>
  <si>
    <t>"RED" 63-50x25</t>
  </si>
  <si>
    <t>"RED" 63-50x20</t>
  </si>
  <si>
    <t>"RED" 50-40x40</t>
  </si>
  <si>
    <t>"RED" 50-40x32</t>
  </si>
  <si>
    <t>"RED" 50-40x25</t>
  </si>
  <si>
    <t>"RED" 50-40x20</t>
  </si>
  <si>
    <t>"RED" 40-32x32</t>
  </si>
  <si>
    <t>"RED" 40-32x25</t>
  </si>
  <si>
    <t>"RED" 40-32x20</t>
  </si>
  <si>
    <t>"RED" 32-25x25</t>
  </si>
  <si>
    <t>"RED" 32-25x20</t>
  </si>
  <si>
    <t>Dobava i ugradba armatura za ručno uzimanje uzoraka vode iz cjevovoda (sirove vode, čiste vode, filtrata, vode za punjenje, ispusta); koje se sastoje iz slijedećeg:</t>
  </si>
  <si>
    <t>Slavina iz AISI316 sa nastavkom, komplet s čepom.</t>
  </si>
  <si>
    <r>
      <t xml:space="preserve">Dobava i ugradba </t>
    </r>
    <r>
      <rPr>
        <b/>
        <sz val="8"/>
        <rFont val="Arial"/>
        <family val="2"/>
      </rPr>
      <t>PNEUMATSKIH</t>
    </r>
    <r>
      <rPr>
        <sz val="8"/>
        <rFont val="Arial"/>
        <family val="2"/>
      </rPr>
      <t xml:space="preserve"> </t>
    </r>
    <r>
      <rPr>
        <b/>
        <sz val="8"/>
        <rFont val="Arial"/>
        <family val="2"/>
      </rPr>
      <t>leptirastih</t>
    </r>
    <r>
      <rPr>
        <sz val="8"/>
        <rFont val="Arial"/>
        <family val="2"/>
      </rPr>
      <t xml:space="preserve"> </t>
    </r>
    <r>
      <rPr>
        <b/>
        <sz val="8"/>
        <rFont val="Arial"/>
        <family val="2"/>
      </rPr>
      <t>zaklopki,</t>
    </r>
    <r>
      <rPr>
        <sz val="8"/>
        <rFont val="Arial"/>
        <family val="2"/>
      </rPr>
      <t xml:space="preserve"> izrađena od tvrdog PVC-U za radni tlak 10 bara i ugradnju između prirubnica. Stavka uključuje: spojni i brtveni materijal, 2 kom spojnica za ljepljenje s utorom za brtvu, 2 kom prstenastih brtvi, 2 kom prolaznih prirubnica te set vijaka s maticama i podloškama. Izrada prema EN ISO 16136 i 97/23/EC Direktivom</t>
    </r>
  </si>
  <si>
    <t>Brtveni O prsten iz EPDM-FKM, osovina iz inoxa, disk iz PVC-U</t>
  </si>
  <si>
    <t>Pogonski medij: suhi ili nauljeni filtrirani komprimirani zrak</t>
  </si>
  <si>
    <t>pmax= 10 bar</t>
  </si>
  <si>
    <t>t= 0÷+60 °C</t>
  </si>
  <si>
    <t>Komplet zaklopka, ugradbeno postolje, osovina, pneumatski pogon (dvotočkovni) u kućištu iz anodiziranog aluminija, kutija sa kontaktima krajnjeg položaja (NC ili NO za signalizaciju položaja otvoreno/zatvoreno, IP65, ABS), elektroventil Namur prema VDE/VDI 3845 tip 5/2 (5putni sa 2 položaja) 230VAC, sa preklopkom na ručni pogon.</t>
  </si>
  <si>
    <t>Proizvod kao: CEPEX</t>
  </si>
  <si>
    <t>CH-Air dvotočkovno upravljanje</t>
  </si>
  <si>
    <t xml:space="preserve"> -D250 CH 100</t>
  </si>
  <si>
    <t xml:space="preserve"> -D110 CH100</t>
  </si>
  <si>
    <t xml:space="preserve"> -D75 CH 050</t>
  </si>
  <si>
    <r>
      <t xml:space="preserve">Dobava i ugradba </t>
    </r>
    <r>
      <rPr>
        <b/>
        <sz val="8"/>
        <rFont val="Arial"/>
        <family val="2"/>
      </rPr>
      <t>RUČNIH</t>
    </r>
    <r>
      <rPr>
        <sz val="8"/>
        <rFont val="Arial"/>
        <family val="2"/>
      </rPr>
      <t xml:space="preserve"> </t>
    </r>
    <r>
      <rPr>
        <b/>
        <sz val="8"/>
        <rFont val="Arial"/>
        <family val="2"/>
        <charset val="238"/>
      </rPr>
      <t>leptirastih</t>
    </r>
    <r>
      <rPr>
        <sz val="8"/>
        <rFont val="Arial"/>
        <family val="2"/>
      </rPr>
      <t xml:space="preserve"> </t>
    </r>
    <r>
      <rPr>
        <b/>
        <sz val="8"/>
        <rFont val="Arial"/>
        <family val="2"/>
        <charset val="238"/>
      </rPr>
      <t>zaklopki,</t>
    </r>
    <r>
      <rPr>
        <sz val="8"/>
        <rFont val="Arial"/>
        <family val="2"/>
      </rPr>
      <t xml:space="preserve"> izrađena od tvrdog PVC-U za radni tlak 10 bara i ugradnju između prirubnica. Dimenzije prema DIN 3202 K2, brtvljenje prema DIN 3230. Stavka uključuje: spojni i brtveni materijal, 2 kom spojnica-tuljaka za ljepljenje s utorom za brtvu, 2 kom prstenastih brtvi, 2 kom prolaznih prirubnica te set steznih vijaka M16x 125÷240mm s maticama i podloškama. Oznaka položaja ručice. Postojanost do t= 80°C.</t>
    </r>
  </si>
  <si>
    <t>Sa KOLOM; brtveni O prsten iz EPDM, osovina iz inoxa</t>
  </si>
  <si>
    <t>-D400</t>
  </si>
  <si>
    <t>Sa RUČICOM; brtveni O prsten iz EPDM, osovina iz inoxa</t>
  </si>
  <si>
    <t>-D315</t>
  </si>
  <si>
    <t>-D250</t>
  </si>
  <si>
    <t>-D225</t>
  </si>
  <si>
    <t>-D200</t>
  </si>
  <si>
    <t>-D160</t>
  </si>
  <si>
    <t>-D140</t>
  </si>
  <si>
    <t>-D125</t>
  </si>
  <si>
    <t>-D110</t>
  </si>
  <si>
    <t>-D90</t>
  </si>
  <si>
    <t>-D75</t>
  </si>
  <si>
    <t>-D63</t>
  </si>
  <si>
    <r>
      <t xml:space="preserve">Dobava i ugradba </t>
    </r>
    <r>
      <rPr>
        <b/>
        <sz val="8"/>
        <rFont val="Arial"/>
        <family val="2"/>
        <charset val="238"/>
      </rPr>
      <t>kuglastih</t>
    </r>
    <r>
      <rPr>
        <sz val="8"/>
        <rFont val="Arial"/>
        <family val="2"/>
      </rPr>
      <t xml:space="preserve"> </t>
    </r>
    <r>
      <rPr>
        <b/>
        <sz val="8"/>
        <rFont val="Arial"/>
        <family val="2"/>
        <charset val="238"/>
      </rPr>
      <t>slavina</t>
    </r>
    <r>
      <rPr>
        <sz val="8"/>
        <rFont val="Arial"/>
        <family val="2"/>
      </rPr>
      <t xml:space="preserve"> iz tvrdog PVC-Ua, prema HRN EN 1452-4, s ručicom i holenderskim priključcima, te materijalom za spajanje i nošenje.</t>
    </r>
  </si>
  <si>
    <t>Brtveni O prsten iz EPDMa, ležište iz PE za ljepljenje</t>
  </si>
  <si>
    <t xml:space="preserve"> -D40</t>
  </si>
  <si>
    <t xml:space="preserve"> -D20</t>
  </si>
  <si>
    <t xml:space="preserve"> -D16</t>
  </si>
  <si>
    <r>
      <t xml:space="preserve">Dobava i ugradba </t>
    </r>
    <r>
      <rPr>
        <b/>
        <sz val="8"/>
        <rFont val="Arial"/>
        <family val="2"/>
        <charset val="238"/>
      </rPr>
      <t xml:space="preserve">nepovratnih klapni, izrađeno </t>
    </r>
    <r>
      <rPr>
        <sz val="8"/>
        <rFont val="Arial"/>
        <family val="2"/>
      </rPr>
      <t>iz tvrdog PVC-Ua, NP10, za ugradbu između prirubica, komplet sa kitom protuprirubnica sa adapterom za ljepljene, vijcima i brtvama.</t>
    </r>
  </si>
  <si>
    <r>
      <t xml:space="preserve">Dobava i ugradba </t>
    </r>
    <r>
      <rPr>
        <b/>
        <sz val="8"/>
        <rFont val="Arial"/>
        <family val="2"/>
        <charset val="238"/>
      </rPr>
      <t xml:space="preserve">nepovratnih ventila na oprugu, izrađeno </t>
    </r>
    <r>
      <rPr>
        <sz val="8"/>
        <rFont val="Arial"/>
        <family val="2"/>
      </rPr>
      <t>iz tvrdog PVC-Ua, NP10, predviđenih za ljepljenje.</t>
    </r>
  </si>
  <si>
    <t>Brtva iz EPDMa</t>
  </si>
  <si>
    <t>-D50</t>
  </si>
  <si>
    <t>-D40</t>
  </si>
  <si>
    <t>-D32</t>
  </si>
  <si>
    <t>-D25</t>
  </si>
  <si>
    <t>-D20</t>
  </si>
  <si>
    <t>-D16</t>
  </si>
  <si>
    <r>
      <t xml:space="preserve">Dobava i ugradba ravnog </t>
    </r>
    <r>
      <rPr>
        <b/>
        <sz val="8"/>
        <rFont val="Arial"/>
        <family val="2"/>
        <charset val="238"/>
      </rPr>
      <t>revizionog</t>
    </r>
    <r>
      <rPr>
        <sz val="8"/>
        <rFont val="Arial"/>
        <family val="2"/>
      </rPr>
      <t xml:space="preserve"> komada iz providnog PVC-a, za vizualnu kontrolu pri ispiranju filtera, komplet sa protuprirubnicama i setom vijaka za stezanje.</t>
    </r>
  </si>
  <si>
    <t>Dobava i ugradba ispustnih slavina izrađenih iz PVC-Ua</t>
  </si>
  <si>
    <t>3/4" sa navojnim priključkom (02579)</t>
  </si>
  <si>
    <r>
      <t xml:space="preserve">Dobava i ugradba </t>
    </r>
    <r>
      <rPr>
        <b/>
        <sz val="8"/>
        <rFont val="Arial"/>
        <family val="2"/>
      </rPr>
      <t>ovjesnog</t>
    </r>
    <r>
      <rPr>
        <sz val="8"/>
        <rFont val="Arial"/>
        <family val="2"/>
      </rPr>
      <t xml:space="preserve"> i </t>
    </r>
    <r>
      <rPr>
        <b/>
        <sz val="8"/>
        <rFont val="Arial"/>
        <family val="2"/>
      </rPr>
      <t>konzolnog</t>
    </r>
    <r>
      <rPr>
        <sz val="8"/>
        <rFont val="Arial"/>
        <family val="2"/>
      </rPr>
      <t xml:space="preserve"> pribora, za cjevovod iz PVCa, iz pocinčanih profila sa gumenim antivibracionim obujmicama, spojnim elementima i vijcima iz inoxa i pričvrsnim materijalom.</t>
    </r>
  </si>
  <si>
    <t>Pocinčani čelični nosivi profili</t>
  </si>
  <si>
    <t>h= 3,00m</t>
  </si>
  <si>
    <t>h= 2,30m</t>
  </si>
  <si>
    <t>h= 1,85m</t>
  </si>
  <si>
    <t>Antivibracione obujmice s vijcima za pričvršćenje</t>
  </si>
  <si>
    <t>Zidne konzole sa antivibracionom obujmicom i vijcima za pričvršćenje</t>
  </si>
  <si>
    <r>
      <t xml:space="preserve">Dobava i ugradba </t>
    </r>
    <r>
      <rPr>
        <b/>
        <sz val="8"/>
        <rFont val="Arial"/>
        <family val="2"/>
        <charset val="238"/>
      </rPr>
      <t>kanalizacionih</t>
    </r>
    <r>
      <rPr>
        <sz val="8"/>
        <rFont val="Arial"/>
        <family val="2"/>
        <charset val="238"/>
      </rPr>
      <t xml:space="preserve"> PP </t>
    </r>
    <r>
      <rPr>
        <b/>
        <sz val="8"/>
        <rFont val="Arial"/>
        <family val="2"/>
        <charset val="238"/>
      </rPr>
      <t>cijevi,</t>
    </r>
    <r>
      <rPr>
        <sz val="8"/>
        <rFont val="Arial"/>
        <family val="2"/>
        <charset val="238"/>
      </rPr>
      <t xml:space="preserve"> NP4 sa spajanjem naglavcima s brtvom, po HRN EN 1451, za izradu mreže unutar strojarnice. Komplet sa fazonskim komadima (račve, koljena, redukcije...).</t>
    </r>
  </si>
  <si>
    <t>Cijevi</t>
  </si>
  <si>
    <r>
      <t xml:space="preserve">Dobava i ugradba raznih nespecificiranih </t>
    </r>
    <r>
      <rPr>
        <b/>
        <sz val="8"/>
        <rFont val="Arial"/>
        <family val="2"/>
      </rPr>
      <t>držača</t>
    </r>
    <r>
      <rPr>
        <sz val="8"/>
        <rFont val="Arial"/>
        <family val="2"/>
      </rPr>
      <t xml:space="preserve"> </t>
    </r>
    <r>
      <rPr>
        <b/>
        <sz val="8"/>
        <rFont val="Arial"/>
        <family val="2"/>
      </rPr>
      <t>cjevovoda,</t>
    </r>
    <r>
      <rPr>
        <sz val="8"/>
        <rFont val="Arial"/>
        <family val="2"/>
      </rPr>
      <t xml:space="preserve"> obujmica, zavješenja, pričvrsnica, držača razdjelnika, podupore te ostala pomoćna učvršćenja za montažu, sve izrađeno od profiliranog željeza, lima i plosnatog čelika uz</t>
    </r>
  </si>
  <si>
    <t>potrebne matice, te vijke ili dobava standardnih elemenata, sve u potrebnoj količini i kvaliteti (inox)</t>
  </si>
  <si>
    <r>
      <t xml:space="preserve">Razni </t>
    </r>
    <r>
      <rPr>
        <b/>
        <sz val="8"/>
        <rFont val="Arial"/>
        <family val="2"/>
      </rPr>
      <t>sitni</t>
    </r>
    <r>
      <rPr>
        <sz val="8"/>
        <rFont val="Arial"/>
        <family val="2"/>
        <charset val="238"/>
      </rPr>
      <t xml:space="preserve"> </t>
    </r>
    <r>
      <rPr>
        <b/>
        <sz val="8"/>
        <rFont val="Arial"/>
        <family val="2"/>
      </rPr>
      <t>potrošni</t>
    </r>
    <r>
      <rPr>
        <sz val="8"/>
        <rFont val="Arial"/>
        <family val="2"/>
        <charset val="238"/>
      </rPr>
      <t xml:space="preserve"> materijal za brtvljenje i spajanje privremene zaštite.</t>
    </r>
  </si>
  <si>
    <r>
      <t>Tlačna</t>
    </r>
    <r>
      <rPr>
        <sz val="8"/>
        <rFont val="Arial"/>
        <family val="2"/>
      </rPr>
      <t xml:space="preserve"> </t>
    </r>
    <r>
      <rPr>
        <b/>
        <sz val="8"/>
        <rFont val="Arial"/>
        <family val="2"/>
        <charset val="238"/>
      </rPr>
      <t>proba</t>
    </r>
    <r>
      <rPr>
        <sz val="8"/>
        <rFont val="Arial"/>
        <family val="2"/>
      </rPr>
      <t xml:space="preserve"> instalacije na nepropusnost pod ispitnim tlakom prije betoniranja i građevinskih zatvaranja.</t>
    </r>
  </si>
  <si>
    <t>A.3.</t>
  </si>
  <si>
    <t>OPREMA BAZENA</t>
  </si>
  <si>
    <r>
      <t xml:space="preserve">Dobava i ugradba </t>
    </r>
    <r>
      <rPr>
        <b/>
        <sz val="8"/>
        <rFont val="Arial"/>
        <family val="2"/>
      </rPr>
      <t>MLAZNICA</t>
    </r>
    <r>
      <rPr>
        <sz val="8"/>
        <rFont val="Arial"/>
        <family val="2"/>
        <charset val="238"/>
      </rPr>
      <t xml:space="preserve"> za distribuciju vode, izrađenih iz AISI316, za ugradbu u cijev u podu, sa navojnim vijkom i perom.</t>
    </r>
  </si>
  <si>
    <t>PODNE mlaznice -Ø50÷63 AISI316 sa vijkom i perom</t>
  </si>
  <si>
    <t>Proizvod kao: ASTRAL, Španjolska
Tip kao: 19678</t>
  </si>
  <si>
    <r>
      <t>Dobava i ugradba kompleta zahvatne</t>
    </r>
    <r>
      <rPr>
        <b/>
        <sz val="8"/>
        <rFont val="Arial CE"/>
        <charset val="238"/>
      </rPr>
      <t xml:space="preserve"> zidne mlaznice</t>
    </r>
    <r>
      <rPr>
        <sz val="8"/>
        <rFont val="Arial CE"/>
        <family val="2"/>
        <charset val="238"/>
      </rPr>
      <t xml:space="preserve">, za </t>
    </r>
    <r>
      <rPr>
        <b/>
        <sz val="8"/>
        <rFont val="Arial CE"/>
        <charset val="238"/>
      </rPr>
      <t>oduzimanje</t>
    </r>
    <r>
      <rPr>
        <sz val="8"/>
        <rFont val="Arial CE"/>
        <family val="2"/>
        <charset val="238"/>
      </rPr>
      <t xml:space="preserve"> </t>
    </r>
    <r>
      <rPr>
        <b/>
        <sz val="8"/>
        <rFont val="Arial CE"/>
        <charset val="238"/>
      </rPr>
      <t>uzoraka</t>
    </r>
    <r>
      <rPr>
        <sz val="8"/>
        <rFont val="Arial CE"/>
        <family val="2"/>
        <charset val="238"/>
      </rPr>
      <t xml:space="preserve"> vode za automatski kemijski protočni analizator kvalitete vode,  komplet sa zaštitnom prirubnicom i protuprirubnicom za montažu u stijenku bazena i s priključkom d 32 za preljevni PVC cjevovod do analizatora, s PVC kuglastom slavinom d 32 s holender priključkom, te s brtvenim i vijčanim materijalom. Za u gradbu u AB stijenku bazena. Zaštita pri betoniranju i stavljanju oplate.
Izrađena iz AISI316
 R1.1/2"</t>
    </r>
  </si>
  <si>
    <t>Proizvod kao: ASTRAL, Španjolska
'Usisna mlaznica: 16328 (AISI-316) R1.1/2"</t>
  </si>
  <si>
    <r>
      <t xml:space="preserve">Dobava i ugradba </t>
    </r>
    <r>
      <rPr>
        <b/>
        <sz val="8"/>
        <rFont val="Arial"/>
        <family val="2"/>
      </rPr>
      <t>podnog ispusta</t>
    </r>
    <r>
      <rPr>
        <sz val="8"/>
        <rFont val="Arial"/>
        <family val="2"/>
      </rPr>
      <t xml:space="preserve"> za pražnjenje u skladu sa EN-13451-1/3 2011. Opremljen zaštitnim poklopcem i odvodnim priključkom, za ugradbu u AB ploču. Izrađen iz poliestera i stakloplastike.</t>
    </r>
  </si>
  <si>
    <t>Rešetka iz AISI</t>
  </si>
  <si>
    <t>Tip : 20289N (512x512x363mm, D200mm)</t>
  </si>
  <si>
    <r>
      <t xml:space="preserve">Dobava i ugradba </t>
    </r>
    <r>
      <rPr>
        <b/>
        <sz val="8"/>
        <rFont val="Arial"/>
        <family val="2"/>
      </rPr>
      <t>podnog ispusta</t>
    </r>
    <r>
      <rPr>
        <sz val="8"/>
        <rFont val="Arial"/>
        <family val="2"/>
      </rPr>
      <t xml:space="preserve"> za pražnjenje kompenzacionog spremnika, opremljenog zaštitnim poklopcem i odvodnim priključkom, za ugradbu na liner. Izrađen iz ABSa sa rešetkom iz INOXa.</t>
    </r>
  </si>
  <si>
    <t>Proizvod kao: ASTRAL, Španjolska
Tip : 00274 (330x330x245mm, ø50/63mm; Qmax= 7 m3/h)</t>
  </si>
  <si>
    <r>
      <t xml:space="preserve">Dobava i ugradba zaštitnih PVC sita </t>
    </r>
    <r>
      <rPr>
        <b/>
        <sz val="8"/>
        <rFont val="Arial"/>
        <family val="2"/>
        <charset val="238"/>
      </rPr>
      <t>(košarica)</t>
    </r>
    <r>
      <rPr>
        <sz val="8"/>
        <rFont val="Arial"/>
        <family val="2"/>
        <charset val="238"/>
      </rPr>
      <t xml:space="preserve"> u odvode iz preljevnog kanala.</t>
    </r>
  </si>
  <si>
    <r>
      <t xml:space="preserve">Dobava i postavljanje </t>
    </r>
    <r>
      <rPr>
        <b/>
        <sz val="8"/>
        <rFont val="Arial"/>
        <family val="2"/>
      </rPr>
      <t>natpisnih</t>
    </r>
    <r>
      <rPr>
        <sz val="8"/>
        <rFont val="Arial"/>
        <family val="2"/>
      </rPr>
      <t xml:space="preserve"> </t>
    </r>
    <r>
      <rPr>
        <b/>
        <sz val="8"/>
        <rFont val="Arial"/>
        <family val="2"/>
      </rPr>
      <t>ploča</t>
    </r>
    <r>
      <rPr>
        <sz val="8"/>
        <rFont val="Arial"/>
        <family val="2"/>
      </rPr>
      <t xml:space="preserve"> s tekstom upozorenja, izrađenih iz AISI 304, oblika prema zahtjevu arhitekte, ili otisnute u keramičkim pločicama.</t>
    </r>
  </si>
  <si>
    <t>"ZA PLIVAČE"</t>
  </si>
  <si>
    <t>"DUBINA __m"</t>
  </si>
  <si>
    <t>"ZABRANJENO SKAKANJE"</t>
  </si>
  <si>
    <t>"DRŽANJE DJECE POD NADZOROM"</t>
  </si>
  <si>
    <t>"ZABRANA HODANJA U OBUĆI"</t>
  </si>
  <si>
    <t>"ZABRANA SKAKANJA U VODU"</t>
  </si>
  <si>
    <t>"ZABRANA PLIVANJA POD VODOM"</t>
  </si>
  <si>
    <t>"ZABRANJEN ULAZAK ŽIVOTINJAMA"</t>
  </si>
  <si>
    <t>"ZABRANA IGRANJA LOPTOM"</t>
  </si>
  <si>
    <t>"OBVEZNA DEZINFEKCIJA NOGU"</t>
  </si>
  <si>
    <t>"OBVEZNO TUŠIRANJE"</t>
  </si>
  <si>
    <t>"OBVEZAN SMJER"</t>
  </si>
  <si>
    <t>"SPASILAC IZ VODE"</t>
  </si>
  <si>
    <t>Dobava i ugradba rukohvata za ulazak u bazen, izrađenih iz INOXa AISI 316, rukohvat ø43, visine 1,1m; komplet sa ankerima za ubetoniravanje i spojem na uzemljenje.</t>
  </si>
  <si>
    <t>Dužine 3.7m'</t>
  </si>
  <si>
    <t>Dobava i ugradba ljestvi za ulaz/izlaz u bazen, izrađenih iz INOXa AISI 316, sa protukliznim gazištima, širine 500mm, rukohvat ø43 komplet sa ankerima za ubetoniravanje i spojem na uzemljenje. Izrađeno prema EN 13451:1 2001.</t>
  </si>
  <si>
    <t>Proizvod kao: Astral, Španjolska</t>
  </si>
  <si>
    <t>Tip:  Overflow ladder model 1000 _ gazišta</t>
  </si>
  <si>
    <r>
      <t xml:space="preserve">Dobava i postavljanje prijenosnog plutajućeg </t>
    </r>
    <r>
      <rPr>
        <b/>
        <sz val="8"/>
        <rFont val="Arial"/>
        <family val="2"/>
        <charset val="238"/>
      </rPr>
      <t>termometra,</t>
    </r>
    <r>
      <rPr>
        <sz val="8"/>
        <rFont val="Arial"/>
        <family val="2"/>
        <charset val="238"/>
      </rPr>
      <t xml:space="preserve"> sa skalom Celsius i Fahrenheit.</t>
    </r>
  </si>
  <si>
    <t>A.4.</t>
  </si>
  <si>
    <t>EFEKTI BAZENA</t>
  </si>
  <si>
    <t>EFEKT MASAŽE SJEDALA ZRAKOM</t>
  </si>
  <si>
    <t>Dobava elemenata i izrada sustava za masažu sjedala, koji se sastoji iz slijedećih elemenata</t>
  </si>
  <si>
    <t>1. Dobava i ugradba turbopuhala, jednostupanjskog; komplet sa kućištem zračnog filtera te sa izmjenjivim uloškom, nepovratnim zračnim ventilom, manometrom, fleksibilnim priključkom zraka, prigušivačem zvuka, antivibracijskom podložnom gumenom pločom, fleksibilnim gumenim priključkom na cjevovod, te postoljem iz toplocinčanih profila za postavljanje turbopuhala.</t>
  </si>
  <si>
    <r>
      <t>Q= 120 m</t>
    </r>
    <r>
      <rPr>
        <vertAlign val="superscript"/>
        <sz val="8"/>
        <rFont val="Arial"/>
        <family val="2"/>
      </rPr>
      <t>3</t>
    </r>
    <r>
      <rPr>
        <sz val="8"/>
        <rFont val="Arial"/>
        <family val="2"/>
      </rPr>
      <t>/h; ΔP= 150 mbar (pri t= 20°C; 1013 mbar)</t>
    </r>
  </si>
  <si>
    <r>
      <t>N</t>
    </r>
    <r>
      <rPr>
        <vertAlign val="subscript"/>
        <sz val="8"/>
        <rFont val="Arial"/>
        <family val="2"/>
      </rPr>
      <t>el</t>
    </r>
    <r>
      <rPr>
        <sz val="8"/>
        <rFont val="Arial"/>
        <family val="2"/>
      </rPr>
      <t>= 1,3 kW (220/380V, 3f; 50 Hz; IP54)</t>
    </r>
  </si>
  <si>
    <t>G 2"; IP 54, G=  kg</t>
  </si>
  <si>
    <r>
      <t xml:space="preserve">Tip: </t>
    </r>
    <r>
      <rPr>
        <b/>
        <sz val="8"/>
        <rFont val="Arial"/>
        <family val="2"/>
        <charset val="238"/>
      </rPr>
      <t>31091</t>
    </r>
  </si>
  <si>
    <r>
      <t xml:space="preserve">temp. radno područje -15-+40 </t>
    </r>
    <r>
      <rPr>
        <vertAlign val="superscript"/>
        <sz val="8"/>
        <rFont val="Arial"/>
        <family val="2"/>
      </rPr>
      <t>o</t>
    </r>
    <r>
      <rPr>
        <sz val="8"/>
        <rFont val="Arial"/>
        <family val="2"/>
      </rPr>
      <t>C</t>
    </r>
  </si>
  <si>
    <t>komplet s filterom zraka s uloškom</t>
  </si>
  <si>
    <t>Dobava fco gradilište / skladište izvođača, neistovareno</t>
  </si>
  <si>
    <t>Dobava sveg ostalog materijala potrebnog za ispunjenje opisa stavke , sav potreban rad za ispunjenje stavke kao i istovar, skladištenje, čuvanje, transport do objekta i po objektu, prijenos do mjesta ugradbe, ugradba i sl. za sve navedeno.</t>
  </si>
  <si>
    <t>2. Pneumatski prekidač, komplet sa tipkalom i zaštitnom ukrasnom rozetom za prekrivanje fuga i  iz INOXa.</t>
  </si>
  <si>
    <t>3. Presostat (El. komandni ormarić sa timerom za namještanje vremenskog intervala zatezanja uključivanja/isključivanja)</t>
  </si>
  <si>
    <t>4. Mreža mlaznica postavljenih u "češalj" u grupi po 4 kom.
Proizvod kao: ASTRAL
Tip: 28460 (ABS D20 ravna za ljepljenje)
 + 43441 pokrovna kapica iz INOXa</t>
  </si>
  <si>
    <t>5. Elementi za ugradnju u betonske zidove izrađeni od PVC cijevi s ugrađenom labirintnom brtvom izrađenom od PVC ploče zavarene za cijev, te s obje strane ploče navučena prstenasta brtva. Krajevi cijevi su zaštićeni plastičnim poklopcem</t>
  </si>
  <si>
    <t>D90</t>
  </si>
  <si>
    <t>D25</t>
  </si>
  <si>
    <t>6. Cijevi od PVC izrađene prema ISO 3606 namjenjene tehnologiji spajanja postupkom ljepljenja, za radni tlak 10 bar, komplet s fazonskim komadima te materijalom za ljepljenje, spajanje i nošenje sa dodatkom na odrez</t>
  </si>
  <si>
    <t>"RED" D40-32x25</t>
  </si>
  <si>
    <t xml:space="preserve">7. Leptirasta zaklopka izrađena od tvrdog PVC za radni tlak 10 bar s holenderskim nastavcima te materijalom za ljepljenje, spajanje i nošenje;  </t>
  </si>
  <si>
    <t>8. Ručni kuglasti ventil iz PVC D16 za pražnjenje kondezata</t>
  </si>
  <si>
    <t>9. Nepovratna PVC zaklopka za prirubničko spajanje, komplet s materijalom za ljepljenje, spajanje i nošenje</t>
  </si>
  <si>
    <r>
      <t>10. N</t>
    </r>
    <r>
      <rPr>
        <b/>
        <sz val="8"/>
        <rFont val="Arial"/>
        <family val="2"/>
        <charset val="238"/>
      </rPr>
      <t xml:space="preserve">epovratnih ventila na oprugu, izrađeno </t>
    </r>
    <r>
      <rPr>
        <sz val="8"/>
        <rFont val="Arial"/>
        <family val="2"/>
      </rPr>
      <t>iz tvrdog PVC-Ua, NP10, predviđenih za ljepljenje.</t>
    </r>
  </si>
  <si>
    <t>DN120</t>
  </si>
  <si>
    <r>
      <t xml:space="preserve">Dobava i ugradba podvodnih </t>
    </r>
    <r>
      <rPr>
        <b/>
        <sz val="8"/>
        <rFont val="Arial"/>
        <family val="2"/>
        <charset val="238"/>
      </rPr>
      <t>reflektora</t>
    </r>
    <r>
      <rPr>
        <sz val="8"/>
        <rFont val="Arial"/>
        <family val="2"/>
      </rPr>
      <t xml:space="preserve"> sa ukrasnom maskom iz V4A 316L nehrđajućeg čelika, 300 W/30 VDC, sa blendom okruglog oblika, komplet sa kućištem ("gnjezdom") za ugradnju u betonsku školjku bazena, priključnim kabelom dužine 5÷15m.</t>
    </r>
  </si>
  <si>
    <t>Proizvod kao: WIBRE, Njemačka</t>
  </si>
  <si>
    <r>
      <t xml:space="preserve">Dobava i ugradba </t>
    </r>
    <r>
      <rPr>
        <b/>
        <sz val="8"/>
        <rFont val="Arial"/>
        <family val="2"/>
        <charset val="238"/>
      </rPr>
      <t>transformatora</t>
    </r>
    <r>
      <rPr>
        <sz val="8"/>
        <rFont val="Arial"/>
        <family val="2"/>
      </rPr>
      <t xml:space="preserve"> za podvodne reflektore 220V/30 V; 300 VA, izveden u zaštiti IP 65, sa 1 izlazom sekundarnog napona sa razlikom 0,5 V.</t>
    </r>
  </si>
  <si>
    <r>
      <t xml:space="preserve">Razni sitni </t>
    </r>
    <r>
      <rPr>
        <b/>
        <sz val="8"/>
        <rFont val="Arial"/>
        <family val="2"/>
      </rPr>
      <t>potrošni materijal</t>
    </r>
    <r>
      <rPr>
        <sz val="8"/>
        <rFont val="Arial"/>
        <family val="2"/>
      </rPr>
      <t xml:space="preserve"> za brtvljenje i spajanje privremene zaštite.</t>
    </r>
  </si>
  <si>
    <t>A.5.</t>
  </si>
  <si>
    <t>KEMIJSKI TRETMAN BAZENSKE VODE</t>
  </si>
  <si>
    <t>Dobava i ugradba seta za uzimanje uzorka vode, prema EN 60335-1, EN 60334-2-41, EN 809 koji se sastoji iz slijedećeg</t>
  </si>
  <si>
    <r>
      <t>Crpka uzorka vode sa integriranim predfilterom.
Q= 0,600 m</t>
    </r>
    <r>
      <rPr>
        <vertAlign val="superscript"/>
        <sz val="8"/>
        <rFont val="Arial"/>
        <family val="2"/>
        <charset val="238"/>
      </rPr>
      <t>3</t>
    </r>
    <r>
      <rPr>
        <sz val="8"/>
        <rFont val="Arial"/>
        <family val="2"/>
        <charset val="238"/>
      </rPr>
      <t>/h
H= 9,0m
P</t>
    </r>
    <r>
      <rPr>
        <vertAlign val="subscript"/>
        <sz val="8"/>
        <rFont val="Arial"/>
        <family val="2"/>
        <charset val="238"/>
      </rPr>
      <t>el1</t>
    </r>
    <r>
      <rPr>
        <sz val="8"/>
        <rFont val="Arial"/>
        <family val="2"/>
        <charset val="238"/>
      </rPr>
      <t>/P</t>
    </r>
    <r>
      <rPr>
        <vertAlign val="subscript"/>
        <sz val="8"/>
        <rFont val="Arial"/>
        <family val="2"/>
        <charset val="238"/>
      </rPr>
      <t>el2</t>
    </r>
    <r>
      <rPr>
        <sz val="8"/>
        <rFont val="Arial"/>
        <family val="2"/>
        <charset val="238"/>
      </rPr>
      <t xml:space="preserve"> = 0,28/0,14 kW (1x230 V; 1,35A; 50 Hz; IP55; F)
n= 2.840 min</t>
    </r>
    <r>
      <rPr>
        <vertAlign val="superscript"/>
        <sz val="8"/>
        <rFont val="Arial"/>
        <family val="2"/>
        <charset val="238"/>
      </rPr>
      <t>-1</t>
    </r>
    <r>
      <rPr>
        <sz val="8"/>
        <rFont val="Arial"/>
        <family val="2"/>
        <charset val="238"/>
      </rPr>
      <t xml:space="preserve">
Priključak ulaz/izlaz: D12,5/12,5
T= ÷40(60)°C
pmax=bar
Maksimalna usisna visina m.</t>
    </r>
  </si>
  <si>
    <t>Proizvod kao: BADU, Njemačka
Tip: Metering pump V600</t>
  </si>
  <si>
    <t>1a)</t>
  </si>
  <si>
    <t>Dobava</t>
  </si>
  <si>
    <t>1b)</t>
  </si>
  <si>
    <t>Ugradba</t>
  </si>
  <si>
    <t>Dobava i ugradba filtera (sa izmjenjivim uloškom iz pamuka, kartuša iz poliestera)</t>
  </si>
  <si>
    <t>Proizvod kao: ETATRON, Italia</t>
  </si>
  <si>
    <t xml:space="preserve">Tip: 1/2" 60 µm </t>
  </si>
  <si>
    <t>DN126</t>
  </si>
  <si>
    <t>Dobava i ugradba kompaktne mikroprocesorske opreme za kontrolu kvalitete procesa obrade vode u bazenskom sustavu. Oprema mjeri i nadzire parametre propisane normom DIN i Pravilnikom o sanitarno-tehničkim i higijenskim uvjetima bazenskih kupališta. Opremom se omogućava kontinuirano mjerenje slobodnog klora, pH faktora, Redoks potencijala i temperature u bazenskoj vodi te kontinuirana regulacija doziranja dezinfekcijskog sredstva i sredstva za regulaciju pH vrijednosti.</t>
  </si>
  <si>
    <t>Uređaj ima mogućnost odabira načina rada: nazivni, ekonomski, hipekloriranje, adaptacija.</t>
  </si>
  <si>
    <t>Grafički prikaz vrijednosti željenog parametara u vremenu (do 7 dana) na zaslonu.</t>
  </si>
  <si>
    <t xml:space="preserve">Mogućnost modularne nadogradnje za potrebe povećanja mjernih parametara ili izlaznih signala. </t>
  </si>
  <si>
    <t>Opseg isporuke:</t>
  </si>
  <si>
    <r>
      <t xml:space="preserve">1. </t>
    </r>
    <r>
      <rPr>
        <b/>
        <u/>
        <sz val="8"/>
        <rFont val="Arial"/>
        <family val="2"/>
        <charset val="238"/>
      </rPr>
      <t>Cl</t>
    </r>
    <r>
      <rPr>
        <b/>
        <u/>
        <vertAlign val="subscript"/>
        <sz val="8"/>
        <rFont val="Arial"/>
        <family val="2"/>
        <charset val="238"/>
      </rPr>
      <t>2</t>
    </r>
    <r>
      <rPr>
        <b/>
        <u/>
        <sz val="8"/>
        <rFont val="Arial"/>
        <family val="2"/>
        <charset val="238"/>
      </rPr>
      <t xml:space="preserve"> - mjerni lanac</t>
    </r>
    <r>
      <rPr>
        <u/>
        <sz val="8"/>
        <rFont val="Arial"/>
        <family val="2"/>
        <charset val="238"/>
      </rPr>
      <t xml:space="preserve"> </t>
    </r>
    <r>
      <rPr>
        <sz val="8"/>
        <rFont val="Arial"/>
        <family val="2"/>
        <charset val="238"/>
      </rPr>
      <t>s mjernom elektrodom koja sadrži tri osjetnika za klor (samokorigirajuća sonda).</t>
    </r>
  </si>
  <si>
    <t>Princip rada: Kombinirano potenciostatički i amperometrijski</t>
  </si>
  <si>
    <t>Mjerno područje: 0.0 - 3.00 mg/l</t>
  </si>
  <si>
    <t>Mjerno područje: 0.05 - 20.0 mg/l</t>
  </si>
  <si>
    <r>
      <t xml:space="preserve">2. </t>
    </r>
    <r>
      <rPr>
        <b/>
        <u/>
        <sz val="8"/>
        <rFont val="Arial"/>
        <family val="2"/>
        <charset val="238"/>
      </rPr>
      <t>pH - mjerni lanac</t>
    </r>
    <r>
      <rPr>
        <sz val="8"/>
        <rFont val="Arial"/>
        <family val="2"/>
        <charset val="238"/>
      </rPr>
      <t xml:space="preserve"> s mjernom elektrodom, KCl ispuna</t>
    </r>
  </si>
  <si>
    <t>Mjerno područje:  4.00 - 9.00</t>
  </si>
  <si>
    <r>
      <t xml:space="preserve">3. </t>
    </r>
    <r>
      <rPr>
        <b/>
        <u/>
        <sz val="8"/>
        <rFont val="Arial"/>
        <family val="2"/>
        <charset val="238"/>
      </rPr>
      <t>Redoks potencijal</t>
    </r>
    <r>
      <rPr>
        <sz val="8"/>
        <rFont val="Arial"/>
        <family val="2"/>
        <charset val="238"/>
      </rPr>
      <t xml:space="preserve"> - mjerni lanac s mjernom elektrodom, KCl ispuna</t>
    </r>
  </si>
  <si>
    <t xml:space="preserve">Mjerno područje:  400 - 900  mV  </t>
  </si>
  <si>
    <r>
      <t xml:space="preserve">4. </t>
    </r>
    <r>
      <rPr>
        <b/>
        <u/>
        <sz val="8"/>
        <rFont val="Arial"/>
        <family val="2"/>
        <charset val="238"/>
      </rPr>
      <t>Temperatura</t>
    </r>
    <r>
      <rPr>
        <sz val="8"/>
        <rFont val="Arial"/>
        <family val="2"/>
        <charset val="238"/>
      </rPr>
      <t xml:space="preserve"> - mjerni lanac s osjetnikom Pt1000</t>
    </r>
  </si>
  <si>
    <r>
      <t xml:space="preserve">5. </t>
    </r>
    <r>
      <rPr>
        <b/>
        <u/>
        <sz val="8"/>
        <rFont val="Arial"/>
        <family val="2"/>
        <charset val="238"/>
      </rPr>
      <t>TC1 - mjerni lanac</t>
    </r>
    <r>
      <rPr>
        <sz val="8"/>
        <rFont val="Arial"/>
        <family val="2"/>
        <charset val="238"/>
      </rPr>
      <t xml:space="preserve"> za mjerenje ukupnog klora s mjernom elektrodom koja sadrži tri osjetnika za klor (samokorigirajuća sonda) s membranom.</t>
    </r>
  </si>
  <si>
    <t>Mjerno područje: 0 - 50°C.</t>
  </si>
  <si>
    <t>Sastavni dijelovi sustava su elektronički i hidraulički modul koji tvore jednu kompaktnu cijelinu namijenjenu za montažu na zid.</t>
  </si>
  <si>
    <r>
      <t>Elektronički modul</t>
    </r>
    <r>
      <rPr>
        <sz val="8"/>
        <rFont val="Arial"/>
        <family val="2"/>
        <charset val="238"/>
      </rPr>
      <t>:</t>
    </r>
  </si>
  <si>
    <t>Integrirani 7" grafički panel osjetljiv na dodir.</t>
  </si>
  <si>
    <t>Mogućnost povezivanja uređaja na smartfone ili PC putem internetske povezanosti.</t>
  </si>
  <si>
    <r>
      <t>Do 5 mjernih ulaza (Cl</t>
    </r>
    <r>
      <rPr>
        <vertAlign val="subscript"/>
        <sz val="8"/>
        <rFont val="Arial"/>
        <family val="2"/>
        <charset val="238"/>
      </rPr>
      <t>2</t>
    </r>
    <r>
      <rPr>
        <sz val="8"/>
        <rFont val="Arial"/>
        <family val="2"/>
        <charset val="238"/>
      </rPr>
      <t>, pH, Rx, ukup. Cl, vodljivost)</t>
    </r>
  </si>
  <si>
    <t>1 mjerni ulaz za temperaturu</t>
  </si>
  <si>
    <t>2 alarmna izlaza za slobodnu konfiguraciju</t>
  </si>
  <si>
    <t xml:space="preserve">Integrirani PI kontroler za podešavanje vrijednosti klora ili CEDOX način rada - zadržavanje redoks potencijala upotrebom PI kontrolera </t>
  </si>
  <si>
    <t>Kontrola rada dozirnih pumpi za regulaciju pH vrijednosti</t>
  </si>
  <si>
    <t>Mogućnost upravljanja doziranjem flokulanta</t>
  </si>
  <si>
    <t>Mogućnost upravljanja uređaja za doziranje aktivnog ugljena (npr. JETPAK sustav)</t>
  </si>
  <si>
    <t>Integrirane sigurnosne postavke: pozornik protoka, protok uzorka, intenzitet doziranja, vrijeme kašnjenja uzorka, maksimalno dopušteno vrijeme doziranja, vrijeme zakašnjelog uklopa doziranja, signalizacija praznog spremnika.</t>
  </si>
  <si>
    <t>Interfaces: USB, Ethernet, CAN bus</t>
  </si>
  <si>
    <t>Fieldbus povezljivost (Profibus DP, Profinet I/O i Modbus)</t>
  </si>
  <si>
    <t>RS485 - za povezivanje na ChemWeb-Server, OPC Data Access 2.0 Server, CMS-Software, SECO-S7</t>
  </si>
  <si>
    <t>FiUtor za prihvat SD kartice</t>
  </si>
  <si>
    <t>Napajanje: 1/N/PE 230V, 50Hz; 30W u IP67</t>
  </si>
  <si>
    <r>
      <t>Hidraulički modul</t>
    </r>
    <r>
      <rPr>
        <sz val="8"/>
        <rFont val="Arial"/>
        <family val="2"/>
        <charset val="238"/>
      </rPr>
      <t>:</t>
    </r>
  </si>
  <si>
    <t>Hidraulička posuda za prihvat do pet osjetnika/senzora za montažu na zid s poklopcem i držačem sondi.</t>
  </si>
  <si>
    <t>Kuglasti ventili za konstantni protok uzorka</t>
  </si>
  <si>
    <t>Integrirani osjetnik za kontrolu protoka i temperature Pt1000</t>
  </si>
  <si>
    <t>Hidromehaničko čistilo sondi na kvarcnoj bazi određene granulacije za stabilno mjerenje parametara</t>
  </si>
  <si>
    <t>Tlak uzorka vode na ulazu:  0.2 - 4.0 bar</t>
  </si>
  <si>
    <t>Tlak uzorka vode na izlazu:  do 1.5 bar (tlačna izvedba)</t>
  </si>
  <si>
    <t>Prosječan protok uzorka: 33 l/h.</t>
  </si>
  <si>
    <t>Inegrirana rasvjeta promjenjive boje unutar hidr. modula.</t>
  </si>
  <si>
    <t>Integriran modul 3 sa analognim izlaznim signalima mjerenih vrijednosti Cl2; Cl-N; T; pH</t>
  </si>
  <si>
    <t>Uređaj zadovoljava europske direktive 2004/108/EC i 2006/95/EC</t>
  </si>
  <si>
    <t>Proizvod kao: EVOQUA Wallace&amp;Tiernan DEPOLOX Pool E700P</t>
  </si>
  <si>
    <r>
      <t xml:space="preserve">Tip: </t>
    </r>
    <r>
      <rPr>
        <b/>
        <sz val="8"/>
        <rFont val="Arial"/>
        <family val="2"/>
        <charset val="238"/>
      </rPr>
      <t>W3T174817 + TC1</t>
    </r>
  </si>
  <si>
    <t>DN127</t>
  </si>
  <si>
    <t>Dobava i ugradba kompaktnog uređaja za pripremu i doziranje aktivnog ugljena, za redukciju nusprodukata nastalih kloriranjem (kloramini, trihalometani).</t>
  </si>
  <si>
    <t>1. Jedinica za pripremu i doziranje aktivnog ugljena iz praha (PAC) ujednačene kvalitete/koncentracije. Jedinica radi na principu kontinuirane pripreme smjese aktivnog ugljena koristeći vodovodnu vodu i injektiranje u cjevovod prije filtera. Sustav ima mo</t>
  </si>
  <si>
    <t>- Upravljavljačkog panela (mogućnost podešavanja intervala doziranja, koncentracije smjese)</t>
  </si>
  <si>
    <t>- Prihvatnog spremnika iz PE otopine aktivnog ugljena, volumena 450L</t>
  </si>
  <si>
    <t>- Dozirna stanica s pripadajućim armaturama</t>
  </si>
  <si>
    <t>- Električna mješalica za pripremu otopine</t>
  </si>
  <si>
    <t>- Elektomotorni pogon - 3 kpl</t>
  </si>
  <si>
    <t>- Max. doziranje: 4400 m3 / h
- Postavljanje željene koncentracije: 1-3 g/m3
- Operativni medij: voda iz vodovoda - min. 6 bar
- Operativna količina vode: 700 L/ h
- Napajanje: 230 V AC, 50 Hz
 - Masa: 56 kg
- Ukupna masa u pogonu: 460 kg
- Dimenzije ŠxDx</t>
  </si>
  <si>
    <t>Uređaj je namijenjen za rad na aktivni ugljen u prahu ili vlažni i kiseli aktivni ugljen u prahu sukladno
DIN EN 12903 odn. 19643-2
Za ispravan rad sustava nužno je osigurati u reksploataciji traženu kvalitetu aktivnog ugljena.</t>
  </si>
  <si>
    <t>W3T166133</t>
  </si>
  <si>
    <t>Proizvod kao 
EVOQUA Wallace&amp;Tiernan JETPAK s panelom PLC Simatic S7-200 za do 3 dozirna mjesta</t>
  </si>
  <si>
    <r>
      <t xml:space="preserve">Tip: </t>
    </r>
    <r>
      <rPr>
        <b/>
        <sz val="8"/>
        <rFont val="Arial"/>
        <family val="2"/>
        <charset val="238"/>
      </rPr>
      <t>JETPAK</t>
    </r>
  </si>
  <si>
    <t>2. Injektor za doziranje otopine aktivnog uljena u prahu, izrađen od PVC/FPM/V4A, dimenzija 1/2", dužina 100mm, za spajanje na crijevo d13x3,5mm</t>
  </si>
  <si>
    <t>3. Tlačne armirane cijevi d13x3,5mm iz PVC-a otporna na medije velike kiselosti, postavljena u zaštitnu cijev D25, uključivo sa spojnim i nosivim materijalom.</t>
  </si>
  <si>
    <t>4. Pomoćna booster višestupanjske pumpa za održavanje konstantnog tlaka radnog medija - vodovodne vode. Uključivo sa spojnim i pričvrsnim materijalom.
Stavka uključuje i postavljanje zaštitne motorne sklopke 0,63-1A u zasebnom kučištu. 
Priključci 1", PN1</t>
  </si>
  <si>
    <t>5. Spojni i pričvrsni materijala, komplet s armaturama (6 kuglastih ventila DN25), potrebnim fitingom i cjevovodom za izradu vodovodnog DN25 i odvodnog priključka DN40).</t>
  </si>
  <si>
    <r>
      <t>6. Aktivni ugljen u prahu za početni period rada, pripremljen u smjesi s vodom, pakiran u vrećama po 6kg.
Veličina: 4-70μm
Gustoća: 600 kg/m</t>
    </r>
    <r>
      <rPr>
        <vertAlign val="superscript"/>
        <sz val="8"/>
        <rFont val="Arial"/>
        <family val="2"/>
        <charset val="238"/>
      </rPr>
      <t>3</t>
    </r>
    <r>
      <rPr>
        <sz val="8"/>
        <rFont val="Arial"/>
        <family val="2"/>
        <charset val="238"/>
      </rPr>
      <t xml:space="preserve">
Maseni udio vode ~ 40%
Proizvod zadovoljava EN 12903 odn. 19643-2. 
Proizvod kao ETC ADSORBA N/P6 sauer</t>
    </r>
  </si>
  <si>
    <t>7. Puštanje u pogon od strane ovlaštenog servisera i izdavanje garancije na rad uređaja prilikom puštanja u pogon popraćeno izdavanjem potvrde i izvršene kalibracije istog.</t>
  </si>
  <si>
    <r>
      <t xml:space="preserve">Dobava i ugradba </t>
    </r>
    <r>
      <rPr>
        <b/>
        <sz val="8"/>
        <rFont val="Arial"/>
        <family val="2"/>
        <charset val="238"/>
      </rPr>
      <t>dozirne stanice</t>
    </r>
    <r>
      <rPr>
        <sz val="8"/>
        <rFont val="Arial"/>
        <family val="2"/>
      </rPr>
      <t xml:space="preserve"> za doziranje tekućih kemikalija za </t>
    </r>
    <r>
      <rPr>
        <b/>
        <sz val="8"/>
        <rFont val="Arial"/>
        <family val="2"/>
        <charset val="238"/>
      </rPr>
      <t>flokulaciju.</t>
    </r>
  </si>
  <si>
    <r>
      <t xml:space="preserve">Pozicija: </t>
    </r>
    <r>
      <rPr>
        <b/>
        <sz val="8"/>
        <rFont val="Arial"/>
        <family val="2"/>
        <charset val="238"/>
      </rPr>
      <t>RB_DC-FL</t>
    </r>
  </si>
  <si>
    <t>1.Dozirna crpka s motorom s promijenjivim brojem okretaja, predviđena za ugradbu na zid. Dijelovi u kontaktu sa kemikalijama izrađeni iz dozirna glava: Polipropilen, brtva: FKM, kuglasta slavina: keramike. Kućište iz plastike otporne na agresivni medij. Signalizacija napajanja i pulsa putem LED.</t>
  </si>
  <si>
    <r>
      <t>(PULSE</t>
    </r>
    <r>
      <rPr>
        <sz val="8"/>
        <rFont val="Arial"/>
        <family val="2"/>
      </rPr>
      <t xml:space="preserve"> upravljanje; ograničenje maksimalnog kapaciteta).
Kontrola minimalnog nivoa dozirne tekućine u spremniku kabelom dužine 1,5m.
2xDI: STOP, signal praznog spremnika
Regulator ograničenja kapaciteta sa logaritamskom skalom.</t>
    </r>
  </si>
  <si>
    <t>Kapacitet doziranja: 0.006÷6.0 lit/h
Maks. usisna visina: 6m
Maks. pritisak: 10 bar
Temperatura medija: -10÷45°C
Temperatura okoline: 0÷45°C
Nel= 12 W; 1x230V; 50 Hz
Zaštita: NEMA 4X, IP65, klasa II
Izrada u skladu sa EEC EMC 89/336, LV 73/23 i 93/68.</t>
  </si>
  <si>
    <r>
      <t>Proizvod kao: GRUNDFOS, Danska
Tip:</t>
    </r>
    <r>
      <rPr>
        <b/>
        <sz val="8"/>
        <rFont val="Arial"/>
        <family val="2"/>
        <charset val="238"/>
      </rPr>
      <t xml:space="preserve"> DDE-P 6-10 P-PP/V/C-X 3 1 U2U2 F G</t>
    </r>
  </si>
  <si>
    <t>2. Filter</t>
  </si>
  <si>
    <t>3. Odzračni ventil</t>
  </si>
  <si>
    <r>
      <t xml:space="preserve">4. Usisna transparentna fleksibilna cijev </t>
    </r>
    <r>
      <rPr>
        <sz val="8"/>
        <rFont val="Symbol"/>
        <family val="1"/>
        <charset val="2"/>
      </rPr>
      <t>f</t>
    </r>
    <r>
      <rPr>
        <sz val="8"/>
        <rFont val="Arial"/>
        <family val="2"/>
      </rPr>
      <t>4x6 mm, komplet s usisnim filterom.</t>
    </r>
  </si>
  <si>
    <r>
      <t xml:space="preserve">5. Tlačna transparentna fleksibilna cijev </t>
    </r>
    <r>
      <rPr>
        <sz val="8"/>
        <rFont val="Symbol"/>
        <family val="1"/>
        <charset val="2"/>
      </rPr>
      <t>f</t>
    </r>
    <r>
      <rPr>
        <sz val="8"/>
        <rFont val="Arial"/>
        <family val="2"/>
      </rPr>
      <t>4x6 mm, komplet sa setom za ubrizgavanje kemikalija u tlačni cjevovod, s nepovratnim ventilom.</t>
    </r>
  </si>
  <si>
    <t>6. Zaštitna PP cijev komplet sa ovjesnim priborom</t>
  </si>
  <si>
    <t>7. Dozirna igla R 1/2"</t>
  </si>
  <si>
    <t>8. El. napojni kabel sa utikačem Schuko, dužine 1,5m'</t>
  </si>
  <si>
    <t>9. Plovak sa nivoprekidačem min. nivoa tekućine u spremniku, kabel dužine 2m'.</t>
  </si>
  <si>
    <r>
      <t xml:space="preserve">Dobava i ugradba </t>
    </r>
    <r>
      <rPr>
        <b/>
        <sz val="8"/>
        <rFont val="Arial"/>
        <family val="2"/>
        <charset val="238"/>
      </rPr>
      <t>dozirne stanice</t>
    </r>
    <r>
      <rPr>
        <sz val="8"/>
        <rFont val="Arial"/>
        <family val="2"/>
      </rPr>
      <t xml:space="preserve"> za doziranje tekućih kemikalija za </t>
    </r>
    <r>
      <rPr>
        <b/>
        <sz val="8"/>
        <rFont val="Arial"/>
        <family val="2"/>
        <charset val="238"/>
      </rPr>
      <t>regulaciju pH.</t>
    </r>
  </si>
  <si>
    <r>
      <t xml:space="preserve">Pozicija: </t>
    </r>
    <r>
      <rPr>
        <b/>
        <sz val="8"/>
        <rFont val="Arial"/>
        <family val="2"/>
        <charset val="238"/>
      </rPr>
      <t>RB_DC-pH</t>
    </r>
  </si>
  <si>
    <t>Kapacitet doziranja: 0.015÷15.0 lit/h
Maks. usisna visina: 6m
Maks. pritisak: 4 bar
Temperatura medija: -10÷45°C
Temperatura okoline: 0÷45°C
Nel= 19 W; 1x230V; 50 Hz
Zaštita: NEMA 4X, IP65, klasa II
Izrada u skladu sa EEC EMC 89/336, LV 73/23 i 93/68.</t>
  </si>
  <si>
    <r>
      <t xml:space="preserve">Proizvod kao: GRUNDFOS, Danska
Tip: </t>
    </r>
    <r>
      <rPr>
        <b/>
        <sz val="8"/>
        <rFont val="Arial"/>
        <family val="2"/>
        <charset val="238"/>
      </rPr>
      <t>DDE-P 15-4 P-PP/V/C-X 3 1 U2U2 F G</t>
    </r>
  </si>
  <si>
    <r>
      <t xml:space="preserve">Dobava i ugradba </t>
    </r>
    <r>
      <rPr>
        <b/>
        <sz val="8"/>
        <rFont val="Arial"/>
        <family val="2"/>
        <charset val="238"/>
      </rPr>
      <t>dozirne stanice</t>
    </r>
    <r>
      <rPr>
        <sz val="8"/>
        <rFont val="Arial"/>
        <family val="2"/>
      </rPr>
      <t xml:space="preserve"> za doziranje tekućih kemikalija za </t>
    </r>
    <r>
      <rPr>
        <b/>
        <sz val="8"/>
        <rFont val="Arial"/>
        <family val="2"/>
        <charset val="238"/>
      </rPr>
      <t>dezinfekciju.</t>
    </r>
  </si>
  <si>
    <r>
      <t xml:space="preserve">Pozicija: </t>
    </r>
    <r>
      <rPr>
        <b/>
        <sz val="8"/>
        <rFont val="Arial"/>
        <family val="2"/>
        <charset val="238"/>
      </rPr>
      <t>RB_DC-D</t>
    </r>
  </si>
  <si>
    <r>
      <t xml:space="preserve">Dobava i ugradba </t>
    </r>
    <r>
      <rPr>
        <b/>
        <sz val="8"/>
        <rFont val="Arial"/>
        <family val="2"/>
        <charset val="238"/>
      </rPr>
      <t>dozirne stanice</t>
    </r>
    <r>
      <rPr>
        <sz val="8"/>
        <rFont val="Arial"/>
        <family val="2"/>
      </rPr>
      <t xml:space="preserve"> za doziranje tekućih kemikalija za </t>
    </r>
    <r>
      <rPr>
        <b/>
        <sz val="8"/>
        <rFont val="Arial"/>
        <family val="2"/>
        <charset val="238"/>
      </rPr>
      <t>hiperkloriranje nogopera.</t>
    </r>
  </si>
  <si>
    <r>
      <t xml:space="preserve">Pozicija: </t>
    </r>
    <r>
      <rPr>
        <b/>
        <sz val="8"/>
        <rFont val="Arial"/>
        <family val="2"/>
        <charset val="238"/>
      </rPr>
      <t>RB_DC-DN</t>
    </r>
  </si>
  <si>
    <r>
      <t xml:space="preserve">Dobava i ugradba </t>
    </r>
    <r>
      <rPr>
        <b/>
        <sz val="8"/>
        <rFont val="Arial"/>
        <family val="2"/>
      </rPr>
      <t>dozirne stanice</t>
    </r>
    <r>
      <rPr>
        <sz val="8"/>
        <rFont val="Arial"/>
        <family val="2"/>
      </rPr>
      <t xml:space="preserve"> za doziranje tekućih kemikalija za </t>
    </r>
    <r>
      <rPr>
        <b/>
        <sz val="8"/>
        <rFont val="Arial"/>
        <family val="2"/>
      </rPr>
      <t>neutralizaciju.</t>
    </r>
  </si>
  <si>
    <t>1.Dozirna crpka za ugradbu na zid. Dijelovi u kontaktu sa kemikalijama izrađeni iz Polipropilen, EPDM, Keramike. Kućište iz plastike otporne na kiselinu.
Kontrola minimalnog nivoa dozirne tekućine u spremniku kabelom dužine 1,5m.
Kontrola protoka.
Alarmni izlaz.</t>
  </si>
  <si>
    <t>Ručna i automatska kompenzacija temperature 0÷100°C. Zaslon sa pozadinskim osvjetljenjem.
Mjeno područje 0÷14 pH; -1000÷+1400 mV; 0÷2; 20; 200 ppm.
Priključak kontrolnika protoka i nivoa tekućine u spremniku.
ON/OFF dozirni regulator.</t>
  </si>
  <si>
    <t>Crpka opremljena mjernom elektrodom Cl - slobodni klor; komplet sa držačem i regulatorom.</t>
  </si>
  <si>
    <r>
      <t>V</t>
    </r>
    <r>
      <rPr>
        <vertAlign val="subscript"/>
        <sz val="8"/>
        <rFont val="Arial"/>
        <family val="2"/>
      </rPr>
      <t>max</t>
    </r>
    <r>
      <rPr>
        <sz val="8"/>
        <rFont val="Arial"/>
        <family val="2"/>
      </rPr>
      <t>= 10 lit/h; P</t>
    </r>
    <r>
      <rPr>
        <vertAlign val="subscript"/>
        <sz val="8"/>
        <rFont val="Arial"/>
        <family val="2"/>
      </rPr>
      <t>max</t>
    </r>
    <r>
      <rPr>
        <sz val="8"/>
        <rFont val="Arial"/>
        <family val="2"/>
      </rPr>
      <t>= 5 bar; H</t>
    </r>
    <r>
      <rPr>
        <vertAlign val="subscript"/>
        <sz val="8"/>
        <rFont val="Arial"/>
        <family val="2"/>
      </rPr>
      <t>us</t>
    </r>
    <r>
      <rPr>
        <sz val="8"/>
        <rFont val="Arial"/>
        <family val="2"/>
      </rPr>
      <t>= 2m
N</t>
    </r>
    <r>
      <rPr>
        <vertAlign val="subscript"/>
        <sz val="8"/>
        <rFont val="Arial"/>
        <family val="2"/>
      </rPr>
      <t>el</t>
    </r>
    <r>
      <rPr>
        <sz val="8"/>
        <rFont val="Arial"/>
        <family val="2"/>
      </rPr>
      <t>= 58 W; 1x230V; 50 Hz; IP65</t>
    </r>
  </si>
  <si>
    <t>Proizvod kao: ETATRON, Italia
Tip kao: DLX pH-Rx-Cl/M 1-15/2-10/3-5; PLX2722201</t>
  </si>
  <si>
    <t>6. Dozirna igla R 1/2"</t>
  </si>
  <si>
    <t>7. El. napojni kabel sa utikačem Schuko</t>
  </si>
  <si>
    <t>8. Plovak sa nivoprekidačem min. nivoa tekućine u spremniku.</t>
  </si>
  <si>
    <t>9. Amperometrička sonda ukupnog Cl sa kabelom i držačem (30÷40 lit/h; pmax= 1 bar, tmax= 45°C)</t>
  </si>
  <si>
    <t>10. Držač sonde uranjajući</t>
  </si>
  <si>
    <t>Dobava i ugradba protočnog dozatora -obilazna (by-pass) izvedba. Komplet s priključnom cijevi.</t>
  </si>
  <si>
    <t>Proizvod kao: ASTRAL; Tip: 24430</t>
  </si>
  <si>
    <t>Dobava i ugradba multifunkcionalnih tableta dezinficijent/algicid/flokulant. Pakiranje 5kg.</t>
  </si>
  <si>
    <t>Dobava i ugradba tableta neutralizatora klora (natrij tiosulfat). Pakiranje 2kg.</t>
  </si>
  <si>
    <t>Dobava i ugradba plastičnog spremnika izrađen iz providnog PE-HD, sa pločom za označavanje vrste kemikalije koja se skladišti, propisno označenih s vrstom kemikalije koja se skladišti, karakteristikama te opasnostima. Ojačan zavarenim čeličnim galvaniziranim nosivim okvirom. Predviđen za postavljanje "spremnik na spremnik"</t>
  </si>
  <si>
    <t>Spremnik mora biti uzemljen i svi plastični dijelovi ne smiju biti elektrostatički nabijeni za sprječavanje opasnosti od paljenja pri punjenju spremnika.</t>
  </si>
  <si>
    <t>Unutrašnje višeslojna obloga sa antistatičkim slojem, povezanim sa čeličnim okvirom preko ispustnog ventila.</t>
  </si>
  <si>
    <t>Izrada prema UN 31 HA1/Y/D/BAM iz visokokvalitetnog PE-HD, sa metalnim ojačanjem i plastičnom paletom</t>
  </si>
  <si>
    <t>Sa priključcima</t>
  </si>
  <si>
    <r>
      <t xml:space="preserve">-priključak za punjenje </t>
    </r>
    <r>
      <rPr>
        <sz val="8"/>
        <rFont val="Arial"/>
        <family val="2"/>
        <charset val="238"/>
      </rPr>
      <t>ø</t>
    </r>
    <r>
      <rPr>
        <sz val="8"/>
        <rFont val="Arial CE"/>
        <family val="2"/>
        <charset val="238"/>
      </rPr>
      <t>150 x1 kom.</t>
    </r>
  </si>
  <si>
    <r>
      <t xml:space="preserve">-priključak za pražnjenje fiksni </t>
    </r>
    <r>
      <rPr>
        <sz val="8"/>
        <rFont val="Arial"/>
        <family val="2"/>
        <charset val="238"/>
      </rPr>
      <t>ø</t>
    </r>
    <r>
      <rPr>
        <sz val="8"/>
        <rFont val="Arial CE"/>
        <family val="2"/>
        <charset val="238"/>
      </rPr>
      <t>50mm, komplet sa kuglastom slavinom iz vitona, sa brtvom iz aluminijske folije x1 kom.</t>
    </r>
  </si>
  <si>
    <t>-ploča za oznaku kemikalije 722x350mm x1 kom.</t>
  </si>
  <si>
    <t>-čep ispustnog ventila, prirubnica, obujmica, brtva</t>
  </si>
  <si>
    <t>-čep navojni sa odzračnikom</t>
  </si>
  <si>
    <t>V= 1000 lit (DxŠxV= 1.200x1.000x1.165 mm)</t>
  </si>
  <si>
    <t>Proizvod kao: WERIT IBC</t>
  </si>
  <si>
    <t>Tip: TOP line UN 1000</t>
  </si>
  <si>
    <t>Dobava i ugradba plastičnog spremnika izrađen iz providnog PE-HD, sa pločom za označavanje vrste kemikalije koja se skladišti, propisno označenih s vrstom kemikalije koja se skladišti, karakteristikama te opasnostima.</t>
  </si>
  <si>
    <t>V= 230 lit (∅DxH= ∅610x870mm)</t>
  </si>
  <si>
    <t>Proizvod kao: Etatron, Italia; Tip 1 SRB 003</t>
  </si>
  <si>
    <t>V= 60 lit (∅DxH= ∅380x680mm)</t>
  </si>
  <si>
    <t>Proizvod kao: Etatron, Italia; Tip 1 SRB 045</t>
  </si>
  <si>
    <r>
      <t>Dobava i postavljanje zaštitnih sabirnih spremnika (tankvana) za spremnike kemikalija</t>
    </r>
    <r>
      <rPr>
        <b/>
        <sz val="8"/>
        <rFont val="Arial"/>
        <family val="2"/>
        <charset val="238"/>
      </rPr>
      <t>,</t>
    </r>
    <r>
      <rPr>
        <sz val="8"/>
        <rFont val="Arial"/>
        <family val="2"/>
      </rPr>
      <t xml:space="preserve"> izrađenih iz PE-HD.</t>
    </r>
  </si>
  <si>
    <t>V= 230 lit (∅DxH= ∅680x800mm)</t>
  </si>
  <si>
    <t>Proizvod kao: Etatron, Italia; Tip ASB 0000 801</t>
  </si>
  <si>
    <t>V= 60÷108 lit (∅DxH= ∅505x620mm)</t>
  </si>
  <si>
    <t>Proizvod kao: Etatron, Italia; Tip ASB 0001 001</t>
  </si>
  <si>
    <t>Cijevna mreža za međusobno spajanje spremnika, komplet sa adapterima, fazonskim komadima</t>
  </si>
  <si>
    <t>D50mm</t>
  </si>
  <si>
    <t>Dobava i ugradba nivoplovaka sa beznaponskim kontaktom za signalizaciju minimalnog nivoa tekučine u spremniku.</t>
  </si>
  <si>
    <t>24V; 50 Hz; izvedba N.C., SPST</t>
  </si>
  <si>
    <t>Dobava i ugradba zaštitne cijevi od PE za transport kemikalija od dozirne crpke do cjevovoda bazenske vode, komplet s fazonskim komadima, spojnim, ovjesnim i brtvenim priborom.</t>
  </si>
  <si>
    <t>NO25PE</t>
  </si>
  <si>
    <t>Dobava i postavljanje za rad kemikalija za prvo punjenje:</t>
  </si>
  <si>
    <t>U providnim spremnicima V= 60 lit sa oznakama kemikalija i sigurnosnim uputama za rukovanje.</t>
  </si>
  <si>
    <t>Flokulant</t>
  </si>
  <si>
    <t>lit.</t>
  </si>
  <si>
    <t>Al - poliklorid 10%</t>
  </si>
  <si>
    <t>NaClO 15%</t>
  </si>
  <si>
    <t>H2SO4 34÷37%</t>
  </si>
  <si>
    <t>NaOH+Na2S2O3 x 5H2O-Otopina natrijeve lužine (&gt;20%) i natrijevog tiosulfata (&lt;10%)</t>
  </si>
  <si>
    <t>Prijenosna podvodna crpka za crpljenje eventualno razlivenih kemikalija u prostoriji za kemijsku pripremu kapaciteta cca G= 3-4 m3/h i H= 5-4 mVS; komplet sa zaštitom od rada na suho, priključnim kablom i fleksibilnom PP cijevi dužine cca 10 m, sve otporno na kemikalije u sklopu kemijske pripreme bazenske vode.</t>
  </si>
  <si>
    <t>Fleksibilno armirano crijevo NO15, d20, duljine L=10,0m sa navojnim nastavkom R3/4", u kompletu sa koloturom za namatanje.</t>
  </si>
  <si>
    <r>
      <t>Obilježavanja</t>
    </r>
    <r>
      <rPr>
        <sz val="8"/>
        <rFont val="Arial"/>
        <family val="2"/>
      </rPr>
      <t xml:space="preserve"> vodova kemikalija, izrada i postavljanje trajnih znakova opasnosti, upozorenja i obavijesti o otrovima u prostoru strojarnice, prema važećim propisima.</t>
    </r>
  </si>
  <si>
    <r>
      <t xml:space="preserve">Dobava </t>
    </r>
    <r>
      <rPr>
        <b/>
        <sz val="8"/>
        <rFont val="Arial"/>
        <family val="2"/>
        <charset val="238"/>
      </rPr>
      <t>prijenosnog</t>
    </r>
    <r>
      <rPr>
        <sz val="8"/>
        <rFont val="Arial"/>
        <family val="2"/>
      </rPr>
      <t xml:space="preserve"> elektronskog analizatora sadržaja klora i pH vrijednosti bazenske vode temperatura, pH vrijednost, ukupni klor, slobodni klor, vezani klor sa memorijskim modulom i vremenskim zapisom mjerenih vrijednosti. Tipkovnica otporna na kiseline. Baterijsko napajanje 9V baterijom. LCD zaslon sa pozadinskim osvijetljenjem. Komplet sa 3 kom. staklene posude za uzorak, reakcijske tablete, transportna kutija.</t>
    </r>
  </si>
  <si>
    <t>Proizvod kao: Evoqua Wallace&amp;Tiernan, Tip: P15 plus photometer</t>
  </si>
  <si>
    <r>
      <t xml:space="preserve">Dobava </t>
    </r>
    <r>
      <rPr>
        <b/>
        <sz val="8"/>
        <rFont val="Arial"/>
        <family val="2"/>
        <charset val="238"/>
      </rPr>
      <t>prijenosnog</t>
    </r>
    <r>
      <rPr>
        <sz val="8"/>
        <rFont val="Arial"/>
        <family val="2"/>
      </rPr>
      <t xml:space="preserve"> </t>
    </r>
    <r>
      <rPr>
        <b/>
        <sz val="8"/>
        <rFont val="Arial"/>
        <family val="2"/>
        <charset val="238"/>
      </rPr>
      <t>test</t>
    </r>
    <r>
      <rPr>
        <sz val="8"/>
        <rFont val="Arial"/>
        <family val="2"/>
      </rPr>
      <t>-</t>
    </r>
    <r>
      <rPr>
        <b/>
        <sz val="8"/>
        <rFont val="Arial"/>
        <family val="2"/>
        <charset val="238"/>
      </rPr>
      <t>kita</t>
    </r>
    <r>
      <rPr>
        <sz val="8"/>
        <rFont val="Arial"/>
        <family val="2"/>
      </rPr>
      <t xml:space="preserve"> za ručno mjerenje kolorimetričkom metodom sadržaja klora i pH vrijednosti bazenske vode.
Skala klor: 0,1÷3,0 mg/l
Skala pH: 6,8÷8,2 pH</t>
    </r>
  </si>
  <si>
    <t xml:space="preserve">Komplet uzoraka kemikalija za namještanje mjernih sondi. </t>
  </si>
  <si>
    <t>Dobava i postavljanje garderobnih ormarića (min. 35x35x150cm) za odvojeni smještaj radne i civilne odjeće.</t>
  </si>
  <si>
    <r>
      <t xml:space="preserve">Dobava </t>
    </r>
    <r>
      <rPr>
        <b/>
        <sz val="8"/>
        <rFont val="Arial"/>
        <family val="2"/>
        <charset val="238"/>
      </rPr>
      <t>sredstava za osobnu zaštitu</t>
    </r>
    <r>
      <rPr>
        <sz val="8"/>
        <rFont val="Arial"/>
        <family val="2"/>
      </rPr>
      <t xml:space="preserve"> prilikom rada s kemikalijama.</t>
    </r>
  </si>
  <si>
    <t xml:space="preserve"> -gumene čizme</t>
  </si>
  <si>
    <t>par</t>
  </si>
  <si>
    <t xml:space="preserve"> -gumene rukavice iz nitrilne gume HRN EN 374 debljine 0.11mm</t>
  </si>
  <si>
    <t xml:space="preserve"> -gumena pregača</t>
  </si>
  <si>
    <t xml:space="preserve"> -zaštitna polumaska s filterom HRN EN 149 sa filterom P3</t>
  </si>
  <si>
    <t xml:space="preserve"> -zaštitne naočale</t>
  </si>
  <si>
    <t xml:space="preserve"> -komplet oznaka opasnosti</t>
  </si>
  <si>
    <r>
      <t xml:space="preserve">Dobava i ugradba </t>
    </r>
    <r>
      <rPr>
        <b/>
        <sz val="8"/>
        <rFont val="Arial"/>
        <family val="2"/>
        <charset val="238"/>
      </rPr>
      <t>ormarića</t>
    </r>
    <r>
      <rPr>
        <sz val="8"/>
        <rFont val="Arial"/>
        <family val="2"/>
      </rPr>
      <t xml:space="preserve"> s </t>
    </r>
    <r>
      <rPr>
        <b/>
        <sz val="8"/>
        <rFont val="Arial"/>
        <family val="2"/>
        <charset val="238"/>
      </rPr>
      <t>prvom pomoći</t>
    </r>
  </si>
  <si>
    <r>
      <t xml:space="preserve">Dobava i postavljanje </t>
    </r>
    <r>
      <rPr>
        <b/>
        <sz val="8"/>
        <rFont val="Arial"/>
        <family val="2"/>
        <charset val="238"/>
      </rPr>
      <t>kante</t>
    </r>
    <r>
      <rPr>
        <sz val="8"/>
        <rFont val="Arial"/>
        <family val="2"/>
      </rPr>
      <t xml:space="preserve"> za sakupljanje </t>
    </r>
    <r>
      <rPr>
        <b/>
        <sz val="8"/>
        <rFont val="Arial"/>
        <family val="2"/>
        <charset val="238"/>
      </rPr>
      <t>opasnog otpada</t>
    </r>
    <r>
      <rPr>
        <sz val="8"/>
        <rFont val="Arial"/>
        <family val="2"/>
      </rPr>
      <t>.</t>
    </r>
  </si>
  <si>
    <r>
      <t xml:space="preserve">Namještanje, </t>
    </r>
    <r>
      <rPr>
        <b/>
        <sz val="8"/>
        <rFont val="Arial CE"/>
        <charset val="238"/>
      </rPr>
      <t>puštanje u pogon i regulacija</t>
    </r>
    <r>
      <rPr>
        <sz val="8"/>
        <rFont val="Arial CE"/>
        <family val="2"/>
        <charset val="238"/>
      </rPr>
      <t>, komplet s izvješćem o namještenim vrijednostima; upoznavanje i edukacija osoblja investitora; provedba mjerenja kvalitete bazenske vode i otpadnih bazenskih voda za vrijeme pokusnog rada od strane ovlaštene institucije prema važećim propisima, kako bi se utvrdila primjerenost i kvaliteta u objektu izvedene kemijske pripreme bazenske vode.</t>
    </r>
  </si>
  <si>
    <r>
      <t xml:space="preserve">Izrada pisanih </t>
    </r>
    <r>
      <rPr>
        <b/>
        <sz val="8"/>
        <rFont val="Arial"/>
        <family val="2"/>
        <charset val="238"/>
      </rPr>
      <t>uputa</t>
    </r>
    <r>
      <rPr>
        <sz val="8"/>
        <rFont val="Arial"/>
        <family val="2"/>
      </rPr>
      <t xml:space="preserve"> za rukovanje kemikalijama, zaštiti na radu,  održavanju opreme i instalacije, te izrada očevidnika o uporabi otrova, prema važećim propisima.</t>
    </r>
  </si>
  <si>
    <t>Izrada funkcionalnih shema stvarno izvedenog stanja sustava kemikalija. Komplet se sastoji od jedne uokvirene sheme i dvije sheme priložene uputama za rukovanje.</t>
  </si>
  <si>
    <t>Transport materijala i alata na gradilište, te povrat preostalog materijala s gradilišta nakon završene montaže</t>
  </si>
  <si>
    <t>A.6.</t>
  </si>
  <si>
    <t>NADOPUNA SLATKE VODE</t>
  </si>
  <si>
    <r>
      <t xml:space="preserve">Dobava i ugradba kompleta vodovodnog priključka za radni tlak NP 10, za ručno i automatsko </t>
    </r>
    <r>
      <rPr>
        <b/>
        <sz val="8"/>
        <rFont val="Arial"/>
        <family val="2"/>
        <charset val="238"/>
      </rPr>
      <t>nadopunjavanje</t>
    </r>
    <r>
      <rPr>
        <sz val="8"/>
        <rFont val="Arial"/>
        <family val="2"/>
      </rPr>
      <t xml:space="preserve"> spremnika vodom, te izmjenu vode sanitarnih propusnika, koji se sastoji iz slijedećeg:</t>
    </r>
  </si>
  <si>
    <t>Kuglaste slavine za pitku vodu sa punim protokom.
Kućište prešano iz mjedi EN 12420 otporne na odcinčavanje
Osovina iz mjedi
Ručica: silumin (zelena)
Kvalitete prema DIN 3537 1
Za temperature do 85°C.</t>
  </si>
  <si>
    <t>Proizvod kao: KOVINA, Slovenia</t>
  </si>
  <si>
    <t xml:space="preserve"> -Kuglasta zaporna slavina za pitku vodu s ručicom 
Proizvod kao KOVINA, tip:  -R4"</t>
  </si>
  <si>
    <t xml:space="preserve"> -Kuglasta zaporna slavina za pitku vodu s ručicom 
Proizvod kao KOVINA, tip: KV606 -R1.1/2"</t>
  </si>
  <si>
    <t xml:space="preserve"> -Kuglasta zaporna slavina za pitku vodu s ručicom 
Proizvod kao KOVINA, tip: KV605 -R1.1/4"</t>
  </si>
  <si>
    <t xml:space="preserve"> -Kuglasta zaporna slavina za pitku vodu s ručicom 
Proizvod kao KOVINA, tip: KV604 -R1"</t>
  </si>
  <si>
    <t xml:space="preserve"> -Kuglasta zaporna slavina za pitku vodu s ručicom 
kao KOVINA Tip: KV603 -R3/4"; Kv=34 m3/h</t>
  </si>
  <si>
    <t xml:space="preserve"> -Kuglasta zaporna slavina za pitku vodu s ručicom 
kao KOVINA Tip: KV602 -R1/2"; Kv=17 m3/h</t>
  </si>
  <si>
    <t xml:space="preserve"> -Kuglasta zaporna slavina za pitku vodu s ručicom 
kao KOVINA Tip: KV601 -R1/4"; Kv= m3/h</t>
  </si>
  <si>
    <t xml:space="preserve"> -Redukcioni ventil 0,5÷6bar; t=0÷70°C; NP16;</t>
  </si>
  <si>
    <t xml:space="preserve">G1.1/2" </t>
  </si>
  <si>
    <t xml:space="preserve"> -Odvajač nečistoća -"Y" filter sa uloškom s mrežicom.</t>
  </si>
  <si>
    <t>1.1/2"</t>
  </si>
  <si>
    <t>1.1/4"</t>
  </si>
  <si>
    <t xml:space="preserve"> -Nepovratni ventil</t>
  </si>
  <si>
    <t xml:space="preserve"> -Manometar (0÷10 bar) sa kuglastom slavinom NO10 za odvajanje</t>
  </si>
  <si>
    <r>
      <t xml:space="preserve">Dobava i ugradba </t>
    </r>
    <r>
      <rPr>
        <b/>
        <sz val="8"/>
        <rFont val="Arial"/>
        <family val="2"/>
        <charset val="238"/>
      </rPr>
      <t>ventila za hidrauličko balansiranje.</t>
    </r>
  </si>
  <si>
    <t>STRÖMAX-M-Regulacijski granski ventili s mjernim ventilima, koso sjedište, izrađen od mesinga, žuta izvedba, uspinjuće vreteno. Prednamještanje preko ograničenja hoda. Reguliranje protoka u granama pomoću mjerenja diferencijalnog tlaka. Univerzalni kolčak 1/2" obostrano za priključak na navojnu cijev. Pomoću steznog seta priključak na kalibrirane cijevi od mekog čelika, bakrene cijevi, plastične i višeslojne cijevi. Priključak na cijev 3/4" – 3" obostrano s navojnim kolčakom, za 3/4" postoji adapter steznog seta. Sjedište brtve otporno na habanje. Brtvljenje vretena sa zamjenjivim O-prstenom. Pladanj osiguran od izvlačenja. 1/2" – 3/4" s 3 provrta, 1" – 3" s 4 provrta za mjerne ventile i armature za pražnjenje. 2 mjerna ventila predmontirana, preostali provrti zatvoreni zapornim vijcima 272.   
Max. pogonska temperatura 130°C do DN 32
Max. pogonska temperatura 110°C od DN 40
Max. pogonski tlak 16 bar.</t>
  </si>
  <si>
    <t>Otporan na odcinčavanje, predviđen za pitku vodu.</t>
  </si>
  <si>
    <t>Stavka obvezno uključuje i jednokratno podešavanje protoka pomoću originalnog mjernog instrumenta, i izradu zapisnika o postignutim protocima.</t>
  </si>
  <si>
    <t>Proizvod kao: Herz, Austria</t>
  </si>
  <si>
    <r>
      <t xml:space="preserve">Tip:STRÖMAX </t>
    </r>
    <r>
      <rPr>
        <b/>
        <sz val="8"/>
        <rFont val="Arial"/>
        <family val="2"/>
        <charset val="238"/>
      </rPr>
      <t>MW 2 4117 55 DN 40</t>
    </r>
    <r>
      <rPr>
        <sz val="10"/>
        <rFont val="Arial"/>
        <family val="2"/>
        <charset val="238"/>
      </rPr>
      <t/>
    </r>
  </si>
  <si>
    <r>
      <t xml:space="preserve">Tip:STRÖMAX </t>
    </r>
    <r>
      <rPr>
        <b/>
        <sz val="8"/>
        <rFont val="Arial"/>
        <family val="2"/>
        <charset val="238"/>
      </rPr>
      <t>MW 2 4117 52 DN 20</t>
    </r>
  </si>
  <si>
    <t>Dobava i ugradba ventila zaštite povratnog toka (ZOPT) tipa CA prema EN1717 (zaštita fluida kategorije 1, 2 i 3 bez kontrole pritiska u zonama) sa dva kontrolna priključka 1/4".</t>
  </si>
  <si>
    <t>Tip: 1 2623 02 -3/4"</t>
  </si>
  <si>
    <t>Dobava i ugradba vodomjera vode sa direktnim očitanjem i impulsnim davačem certificiranim prema ECC 75/33, NP16 bar, maksimalna temperatura medija 30°C, klase A mjernog uređaja prema CEE/ISO specifikacijama.</t>
  </si>
  <si>
    <r>
      <t>Tip: 01142 - 4" (Q</t>
    </r>
    <r>
      <rPr>
        <vertAlign val="subscript"/>
        <sz val="8"/>
        <rFont val="Arial"/>
        <family val="2"/>
        <charset val="238"/>
      </rPr>
      <t>±5%</t>
    </r>
    <r>
      <rPr>
        <sz val="8"/>
        <rFont val="Arial"/>
        <family val="2"/>
        <charset val="238"/>
      </rPr>
      <t>= 8,0 m</t>
    </r>
    <r>
      <rPr>
        <vertAlign val="superscript"/>
        <sz val="8"/>
        <rFont val="Arial"/>
        <family val="2"/>
        <charset val="238"/>
      </rPr>
      <t>3</t>
    </r>
    <r>
      <rPr>
        <sz val="8"/>
        <rFont val="Arial"/>
        <family val="2"/>
        <charset val="238"/>
      </rPr>
      <t>/h)</t>
    </r>
  </si>
  <si>
    <r>
      <t>Tip: 01134 - 1/2" (Q</t>
    </r>
    <r>
      <rPr>
        <vertAlign val="subscript"/>
        <sz val="8"/>
        <rFont val="Arial"/>
        <family val="2"/>
        <charset val="238"/>
      </rPr>
      <t>±5%</t>
    </r>
    <r>
      <rPr>
        <sz val="8"/>
        <rFont val="Arial"/>
        <family val="2"/>
        <charset val="238"/>
      </rPr>
      <t>= m</t>
    </r>
    <r>
      <rPr>
        <vertAlign val="superscript"/>
        <sz val="8"/>
        <rFont val="Arial"/>
        <family val="2"/>
        <charset val="238"/>
      </rPr>
      <t>3</t>
    </r>
    <r>
      <rPr>
        <sz val="8"/>
        <rFont val="Arial"/>
        <family val="2"/>
        <charset val="238"/>
      </rPr>
      <t>/h)</t>
    </r>
  </si>
  <si>
    <t>Dobava i ugradba el. komandnog ormarića za automatsku regulaciju nivoa vode spremnika, komplet sa sondama gornjeg, donjeg i minimalnog nivoa vode, te referentnom masom.</t>
  </si>
  <si>
    <t>Nel= 30 W; 230V (210÷240V); 50 Hz
Zaštita: IP56
Radna temperatura: regulatora: -10°÷ +55°C; osjetnika +4° ÷ +40°C</t>
  </si>
  <si>
    <t>Proizvod kao: ASTRAL, Španjolska
Tip: 12062</t>
  </si>
  <si>
    <t>Dobava i ugradba elektromagnetne (24VAC) prolazne kuglaste slavine za vodu, izrađena iz plastike, za radni tlak 10 bara, komplet sa spojnim i brtvenim materijalom</t>
  </si>
  <si>
    <t>1/2"</t>
  </si>
  <si>
    <t>Dobava i ugradba elektromotorne (24VAC) prolazne kuglaste slavine za vodu, izrađena iz plastike, za radni tlak 10 bara, komplet sa pogonom, spojnim i brtvenim materijalom i pogonom sa povratnom oprugom SPST</t>
  </si>
  <si>
    <r>
      <t xml:space="preserve">Dobava i ugradba </t>
    </r>
    <r>
      <rPr>
        <b/>
        <sz val="8"/>
        <rFont val="Arial"/>
        <family val="2"/>
      </rPr>
      <t>pocinčanih cijevi</t>
    </r>
    <r>
      <rPr>
        <sz val="8"/>
        <rFont val="Arial"/>
        <family val="2"/>
      </rPr>
      <t>, komplet sa fazonskim komadima, spojnim  i brtvenim materijalom, dimenzija:</t>
    </r>
  </si>
  <si>
    <t>R 4"</t>
  </si>
  <si>
    <r>
      <t xml:space="preserve">Dobava i ugradba </t>
    </r>
    <r>
      <rPr>
        <b/>
        <sz val="8"/>
        <rFont val="Arial"/>
        <family val="2"/>
        <charset val="238"/>
      </rPr>
      <t>PP-R 80</t>
    </r>
    <r>
      <rPr>
        <sz val="8"/>
        <rFont val="Arial"/>
        <family val="2"/>
        <charset val="238"/>
      </rPr>
      <t xml:space="preserve"> cijevi prema DIN 8077/88 i spojnih komada, namijenje spajanju postupkom fuziovarenja, za temeljni horizontalani i vertikalni razvod hladne vode sa ugradnjom metalnih obujmica sa gumom na razmaku od 0,5÷2,5 m. Obračun se obavlja po m' kompletno montirane, pričvršćene i ispitane cijevi, u stavku uračunati sav potreban spojno brtveni materijal, fazonski komadi i prijelazni komadi PP-R/Ms.</t>
    </r>
  </si>
  <si>
    <t>SDR11 NP10bar</t>
  </si>
  <si>
    <t>d25x2.3 mm</t>
  </si>
  <si>
    <t>SDR6 NP20bar</t>
  </si>
  <si>
    <t xml:space="preserve">d110x18.3mm </t>
  </si>
  <si>
    <t>d40x6.7 mm</t>
  </si>
  <si>
    <r>
      <t>Izoliranje</t>
    </r>
    <r>
      <rPr>
        <sz val="8"/>
        <rFont val="Arial"/>
        <family val="2"/>
        <charset val="238"/>
      </rPr>
      <t xml:space="preserve"> cjevovoda hladne vode, toplinskom izolacijom s parnom branom, klase I, klase gorivost B1 (HRN DIN 4102), koeficijent toplinske vodljivosti </t>
    </r>
    <r>
      <rPr>
        <sz val="8"/>
        <rFont val="Symbol"/>
        <family val="1"/>
        <charset val="2"/>
      </rPr>
      <t>l</t>
    </r>
    <r>
      <rPr>
        <sz val="8"/>
        <rFont val="Arial"/>
        <family val="2"/>
        <charset val="238"/>
      </rPr>
      <t xml:space="preserve">&lt;0,035 W/mK kod 0°C,  l&lt;0,039 W/mK kod 50°C, koeficjent parodifuznosti </t>
    </r>
    <r>
      <rPr>
        <sz val="8"/>
        <rFont val="Symbol"/>
        <family val="1"/>
        <charset val="2"/>
      </rPr>
      <t>m</t>
    </r>
    <r>
      <rPr>
        <sz val="8"/>
        <rFont val="Arial"/>
        <family val="2"/>
        <charset val="238"/>
      </rPr>
      <t>&gt;7.000 (DIN 4102 B1); za radne temperature t= -50° do +105 °C.</t>
    </r>
  </si>
  <si>
    <t>Stavka uključuje potrebno ljepilo i izolirajuće trake za zaštitu spojeva, te samoljepljive trake.</t>
  </si>
  <si>
    <t>Proizvod kao: Armacell, Švicarska</t>
  </si>
  <si>
    <r>
      <t xml:space="preserve">Tip: </t>
    </r>
    <r>
      <rPr>
        <b/>
        <sz val="8"/>
        <rFont val="Arial"/>
        <family val="2"/>
      </rPr>
      <t>Armaflex AC</t>
    </r>
  </si>
  <si>
    <t>HV</t>
  </si>
  <si>
    <t>AC-09X110 (PP-R d110)</t>
  </si>
  <si>
    <t xml:space="preserve">       m'</t>
  </si>
  <si>
    <t>AC-09X042 (PP-R d40)</t>
  </si>
  <si>
    <t>Podna ispustna rešetka, izrađena iz AISI 304 otpornog na UV zrake, sa izradom priključka na ispustni cjevovod.</t>
  </si>
  <si>
    <t>200x200, D50</t>
  </si>
  <si>
    <t>Zidna mlaznica iz AISI403 za punjenje nogopera</t>
  </si>
  <si>
    <t>DN124</t>
  </si>
  <si>
    <t>A.7.</t>
  </si>
  <si>
    <t>PRATEĆE ELEKTROINSTALACIJE</t>
  </si>
  <si>
    <t>Dobava i ugradba elektro upravljačkog ORMARA za napajanje i upravljanje radom strojarske opreme, s ugrađenim osiguračima i sklopnicima za pogon el. potrošača.</t>
  </si>
  <si>
    <r>
      <t xml:space="preserve">Izrađen kao ormar iz 2 polja max. dimenzija polja ŠxDxV= </t>
    </r>
    <r>
      <rPr>
        <b/>
        <sz val="8"/>
        <rFont val="Arial"/>
        <family val="2"/>
        <charset val="238"/>
      </rPr>
      <t>1600x400x2000</t>
    </r>
    <r>
      <rPr>
        <sz val="8"/>
        <rFont val="Arial"/>
        <family val="2"/>
      </rPr>
      <t xml:space="preserve">mm, nadgradne izvedbe, sa </t>
    </r>
    <r>
      <rPr>
        <b/>
        <sz val="8"/>
        <rFont val="Arial"/>
        <family val="2"/>
        <charset val="238"/>
      </rPr>
      <t>dva vratna krila</t>
    </r>
    <r>
      <rPr>
        <sz val="8"/>
        <rFont val="Arial"/>
        <family val="2"/>
      </rPr>
      <t>.</t>
    </r>
  </si>
  <si>
    <t>Predvidjeti min. 15% slobodnog prostora za nadogradnju.</t>
  </si>
  <si>
    <t>Izrađen iz galvaniziranog čelika, u odgovarajućoj IP54 zaštiti, oličen završno plastificiranom bojom.</t>
  </si>
  <si>
    <t>Uključena izrada izvedbenih energetskih i upravljačkih shema i radioničkih nacrta za ugradnju opreme, a prema dostavljenoj izvedbenoj tehnološkoj shemi bazenske tehnike, sve izrađeno od strane ovlaštenog projektanta elektrotehnike.</t>
  </si>
  <si>
    <t>Sva ugrađena oprema mora zadovoljavati uvjete za montažu u vlažnoj atmosferi.</t>
  </si>
  <si>
    <t>Ormar kompletno ožičen prema funkcionalnoj shemi, funkcionalno ispitan s priloženim izvješćem o ispitivanju, izjavom o sukladnosti, izvješću o podešavanju te s priloženim shemama.</t>
  </si>
  <si>
    <t>Ormar je opremljen sklopnim, zaštitnim i veznim elementima, zasebno niže specificiranim.</t>
  </si>
  <si>
    <t>Ormar je opremljen s ventilatorom sa termostatom i filterom te odsisnom i tlačnom rešetkom, servisnom svjetiljkom i utičnicom.</t>
  </si>
  <si>
    <t>Ormar je opremljen zaslonom na dodir (touch screen) u boji, minimalnih dimenzija 7" za upravljanje radom.</t>
  </si>
  <si>
    <t>Komplet sa dobavom i ugradbom PLC regulatora, inženjeringom, puštanjem u rad.</t>
  </si>
  <si>
    <t>Svi kabeli moraju biti označeni. Sve žile moraju biti označene s oba kraja, odnosno označene brojem spojne stezaljke.</t>
  </si>
  <si>
    <t>Prednja ploča ormara je opremljena trajno vidljivim oznakama uređaja, sklopkama ručno-0-automatski za izbor načina rada uređaja, glavnom sklopkom za sigurnosni isklop te funkcionalnom tehnološkom shemom u boji sa bikolornim LED za signalizaciju stanja.</t>
  </si>
  <si>
    <t>Sve motorne zaštitne sklopke, sklopnici, pomoćni sklopnici, releji, bimetalne zaštite... moraju imati pomoćne kontakte za signalizaciju na grafičku aplikaciju i PLC. Minimum 4 kontakta.</t>
  </si>
  <si>
    <t>Svi osigurači osim posebno naznačenih su automatski, za elektromotore C, ostalo B karakteristike.</t>
  </si>
  <si>
    <r>
      <t xml:space="preserve">Oznaka: </t>
    </r>
    <r>
      <rPr>
        <b/>
        <sz val="8"/>
        <rFont val="Arial"/>
        <family val="2"/>
        <charset val="238"/>
      </rPr>
      <t>RB_EKO-BT</t>
    </r>
  </si>
  <si>
    <t>Specifikacija</t>
  </si>
  <si>
    <t xml:space="preserve"> - odvodnik prenapona, tip "2", 4p (3+N) </t>
  </si>
  <si>
    <t xml:space="preserve"> - tropolni kompaktni prekidač snage E160, R125, s naponskim okidačem Oi 230V; 50Hz</t>
  </si>
  <si>
    <t xml:space="preserve"> - jednopolni automatski osigurač B6A</t>
  </si>
  <si>
    <t xml:space="preserve"> - kontrola 3f napona (relej za nadzor i prisustvo faza 3x208-440 V AC 3f i tropolni automatski osigurač 3B6A)</t>
  </si>
  <si>
    <t xml:space="preserve"> - napajanje 24 V, 50 Hz za točkasta mjerenja (osigurači B6A + 2B10A, naponski trafo 220/24 VAC, 300 VA)</t>
  </si>
  <si>
    <t xml:space="preserve"> - upravljački napon sa signalizacijom prisutnosti (osigurač B6A, upravljačka sklopka 0-1, 1-p 10A, pomoćni sklopnik 4xCO 20A, 230V;50Hz)</t>
  </si>
  <si>
    <t xml:space="preserve"> - MANOMETRI ZAPRLJANOSTI FILTERA 12÷24V (0÷10V) sa signalizacijom stanja (pomoćni sklopnik 4xCO 20A, 24V;50Hz)</t>
  </si>
  <si>
    <t xml:space="preserve"> - napajanje trofaznog elektromotora TURBOPUHALA ZA PROPUHIVANJE filterske mase, pokretanje  direktno snage 7,5 kW sa signalizacijama rada i greške</t>
  </si>
  <si>
    <t xml:space="preserve"> (3p motorna zaštitna sklopka 14.0-20.0A, 3p sklopnik 25A sa parom pomoćnih kontakata (1NO+1NC), 230V;50Hz, preklopka 1-0-2, 10A)</t>
  </si>
  <si>
    <r>
      <t xml:space="preserve"> - napajanje FILTERSKE CRPKE; pokretanje inverterom; snage do 11,0 kW; 3x380÷415V (</t>
    </r>
    <r>
      <rPr>
        <sz val="8"/>
        <rFont val="Arial"/>
        <family val="2"/>
        <charset val="238"/>
      </rPr>
      <t>automatski</t>
    </r>
    <r>
      <rPr>
        <sz val="8"/>
        <rFont val="Arial"/>
        <family val="2"/>
      </rPr>
      <t xml:space="preserve"> osigurač </t>
    </r>
    <r>
      <rPr>
        <sz val="8"/>
        <rFont val="Arial"/>
        <family val="2"/>
        <charset val="238"/>
      </rPr>
      <t>3C32A</t>
    </r>
    <r>
      <rPr>
        <sz val="8"/>
        <rFont val="Arial"/>
        <family val="2"/>
      </rPr>
      <t xml:space="preserve">, 3p sklopka 0-1, </t>
    </r>
    <r>
      <rPr>
        <sz val="8"/>
        <rFont val="Arial"/>
        <family val="2"/>
        <charset val="238"/>
      </rPr>
      <t>40A</t>
    </r>
    <r>
      <rPr>
        <sz val="8"/>
        <rFont val="Arial"/>
        <family val="2"/>
      </rPr>
      <t>)</t>
    </r>
  </si>
  <si>
    <t>Inverter filterske crpke, sa upravljačkim panelom; regulacija rada crpke upravljana potrebnim bazenskim protokom filterske grane 0÷10V; 4÷20mA sa min. 4xDI za vanjski uklop/isklop, min 2 bezpotencijalna kontakta za alarme.</t>
  </si>
  <si>
    <t xml:space="preserve"> - SIGURNOSNI PRESOSTATI filtera sa signalizacijom stanja (pomoćni sklopnik  24V, 50Hz)</t>
  </si>
  <si>
    <t xml:space="preserve"> - mjerač PROTOKA VODE 12÷14V sa signalizacijom stanja (pomoćni sklopnik  24V, 50Hz)</t>
  </si>
  <si>
    <t xml:space="preserve"> - Pogon i upravljanje LEPTIRASKIH ZAKLOPKI FILTERA snage 7x 0.080 kW (24VDC) sa signalizacijama rada (1p sklopnik 20A, 230V;50Hz sa parom pomoćnih kontakata (1NO+1NC), preklopka 1-0-2, 10A)</t>
  </si>
  <si>
    <t xml:space="preserve"> - napajanje trofaznog elektromotora TURBOPUHALA SJEDEĆE MASAŽE ZRAKOM, pokretanje  direktno snage 1,3 kW sa signalizacijama rada i greške </t>
  </si>
  <si>
    <t>(3p motorna zaštitna sklopka 2.8-4.0A, 3p sklopnik 20A sa parom pomoćnih kontakata (1NO+1NC), 230V;50Hz, preklopka 1-0-2, 10A)</t>
  </si>
  <si>
    <r>
      <t xml:space="preserve"> - napajanje grupe TRANSFORMATORA PODVODNIH REFLEKTORA; snage do 4x0,300 kW; (</t>
    </r>
    <r>
      <rPr>
        <sz val="8"/>
        <rFont val="Arial"/>
        <family val="2"/>
        <charset val="238"/>
      </rPr>
      <t>RCBO's 10/0,03A, 2p</t>
    </r>
    <r>
      <rPr>
        <sz val="8"/>
        <rFont val="Arial"/>
        <family val="2"/>
      </rPr>
      <t>,1p sklopnik 20A sa parom pomoćnih kontakata (1NO+1NC), preklopka 1-0-2, 10A)</t>
    </r>
  </si>
  <si>
    <t xml:space="preserve"> - napajanje jednofaznog elektromotora za VENTILACIJU snage 0,075 kW (1p sklopnik 20A sa parom pomoćnih kontakata (1NO+1NC) 230V;50Hz, 1p sklopka 0-1,10A)</t>
  </si>
  <si>
    <t xml:space="preserve"> - napajanje trofaznog elektromotora za VENTILACIJU snage 0,8 kW (3p sklopnik 20A sa parom pomoćnih kontakata (1NO+1NC) 230V;50Hz, 1p sklopka 0-1,10A)</t>
  </si>
  <si>
    <t xml:space="preserve"> - napajanje Mikroprocesorskog REGULATORA KEMIJSKOG TRETMANA bazenske vode s mjernim ćelijama Nel =30 VA; 200÷240V; 50 Hz (osigurač B2A, 1p sklopka 0-1-, 10A)</t>
  </si>
  <si>
    <t xml:space="preserve"> - signalizacija stanja iz/prema mikroprocesorske centrale s mjernim ćelijama snage (pomoćni relej 4CO 20A, 24V;50 Hz)</t>
  </si>
  <si>
    <t xml:space="preserve"> - napajanje jednofaznog elektromotora crpke za UZIMANJE UZORKA bazenske vode, pokretanje direktno snage do 0,28 kW sa signalizacijama rada i greške</t>
  </si>
  <si>
    <t>(1p motorna zaštitna sklopka 1.1-1.6A, 1p sklopnik 20A sa parom pomoćnih kontakata (1NO+1NC), 230V;50Hz, preklopka 1-0-2, 10A)</t>
  </si>
  <si>
    <t xml:space="preserve"> - napajanje kompleta DOZIRNIH CRPKI, snage do 4x 0,050 kW (osigurač C10A, 1p sklopka 0-1, 10A)</t>
  </si>
  <si>
    <t xml:space="preserve"> - napajanje kompleta DOZIRNIH CRPKI, snage do 3x 0,050 kW (osigurač C10A, 1p sklopka 0-1, 10A)</t>
  </si>
  <si>
    <t xml:space="preserve"> - napajanje sustava PRIPREME i DOZIRANJA PRAŠKASTOG AKTIVNOG UGLJENA, snage 1x 0,50 kW (osigurač B16A, 1p sklopka 0-1, 10A)</t>
  </si>
  <si>
    <t xml:space="preserve"> - napajanje sustava za automatsku NADOPUNU SLATKE vode snage do 1x0,100 kW; 230V (osigurač C6A, 1p sklopka 0-1, 10A)</t>
  </si>
  <si>
    <t xml:space="preserve"> - napajanje POTOPLJENIH CRPKI; snage do 2x0,55 kW; 1x230V (osigurač 1xC16A, 1p sklopka 0-1, 16A)</t>
  </si>
  <si>
    <t xml:space="preserve"> - napajanje KOMPRESORA ZRAKA; snage do 1,5 kW; 3x400V (osigurač 3C16A, 3p sklopka 0-1, 16A)</t>
  </si>
  <si>
    <t xml:space="preserve"> - napajanje RASHLADNOG SUŠAČA ZRAKA; snage do 0,16 kW; 1x230V (osigurač 1xC16A, 1p sklopka 0-1, 16A)</t>
  </si>
  <si>
    <t xml:space="preserve"> - napajanje crpke ČIŠĆENJA BAZENA; snage do 0.760 kW; 230V ( osigurač 1xC16A, 1p sklopka 0-1, 16A)</t>
  </si>
  <si>
    <t xml:space="preserve"> - napajanje DETEKCIJE i SIGNALIZACIJE POPLAVE filterske stanice; snage do 1x0,5 kW; 1x230V (osigurač 1xC16A, 1p sklopka 0-1, 16A)</t>
  </si>
  <si>
    <r>
      <t xml:space="preserve"> - napajanje SERVISNE UTIČNICE; snage do 2.5 kW; 230V (</t>
    </r>
    <r>
      <rPr>
        <sz val="8"/>
        <rFont val="Arial"/>
        <family val="2"/>
        <charset val="238"/>
      </rPr>
      <t>RCBO's 16A, 2p</t>
    </r>
    <r>
      <rPr>
        <sz val="8"/>
        <rFont val="Arial"/>
        <family val="2"/>
      </rPr>
      <t>, 1p sklopka 0-1</t>
    </r>
    <r>
      <rPr>
        <sz val="8"/>
        <rFont val="Arial"/>
        <family val="2"/>
        <charset val="238"/>
      </rPr>
      <t>, 16A</t>
    </r>
    <r>
      <rPr>
        <sz val="8"/>
        <rFont val="Arial"/>
        <family val="2"/>
      </rPr>
      <t>)</t>
    </r>
  </si>
  <si>
    <t xml:space="preserve"> - komplet za napajanje i ispitivanje signalizacije (ispravljač 220 V, 50 Hz / 12 V= za nap. signalnog  modula s diodama komplet s osiguračima i sklop za ispit. signalizacije)</t>
  </si>
  <si>
    <t xml:space="preserve"> - dvobojne led diode (crvena - zelena, # 3 mm, 20 mA, 2,2 V) za signalizaciju na signalni grafički modul</t>
  </si>
  <si>
    <t xml:space="preserve"> - komplet za unutrašnjost polja razvodnog ormara 
(osigurač 10 A, rasvjeta + priključnica.
osigurač 2 A, higrostat + grijač)</t>
  </si>
  <si>
    <r>
      <t xml:space="preserve"> - jednofazni rezervni strujni krugovi (</t>
    </r>
    <r>
      <rPr>
        <sz val="8"/>
        <rFont val="Arial"/>
        <family val="2"/>
        <charset val="238"/>
      </rPr>
      <t>3p automatski</t>
    </r>
    <r>
      <rPr>
        <sz val="8"/>
        <rFont val="Arial"/>
        <family val="2"/>
      </rPr>
      <t xml:space="preserve"> osigurači </t>
    </r>
    <r>
      <rPr>
        <sz val="8"/>
        <rFont val="Arial"/>
        <family val="2"/>
        <charset val="238"/>
      </rPr>
      <t>C</t>
    </r>
    <r>
      <rPr>
        <sz val="8"/>
        <rFont val="Arial"/>
        <family val="2"/>
      </rPr>
      <t xml:space="preserve">6 - </t>
    </r>
    <r>
      <rPr>
        <sz val="8"/>
        <rFont val="Arial"/>
        <family val="2"/>
        <charset val="238"/>
      </rPr>
      <t>C</t>
    </r>
    <r>
      <rPr>
        <sz val="8"/>
        <rFont val="Arial"/>
        <family val="2"/>
      </rPr>
      <t>16 A)</t>
    </r>
  </si>
  <si>
    <r>
      <t xml:space="preserve"> - trofazni rezervni strujni krugovi (</t>
    </r>
    <r>
      <rPr>
        <sz val="8"/>
        <rFont val="Arial"/>
        <family val="2"/>
        <charset val="238"/>
      </rPr>
      <t xml:space="preserve">3p automatski </t>
    </r>
    <r>
      <rPr>
        <sz val="8"/>
        <rFont val="Arial"/>
        <family val="2"/>
      </rPr>
      <t xml:space="preserve">osigurači </t>
    </r>
    <r>
      <rPr>
        <sz val="8"/>
        <rFont val="Arial"/>
        <family val="2"/>
        <charset val="238"/>
      </rPr>
      <t>3C</t>
    </r>
    <r>
      <rPr>
        <sz val="8"/>
        <rFont val="Arial"/>
        <family val="2"/>
      </rPr>
      <t xml:space="preserve">10 - </t>
    </r>
    <r>
      <rPr>
        <sz val="8"/>
        <rFont val="Arial"/>
        <family val="2"/>
        <charset val="238"/>
      </rPr>
      <t>3C</t>
    </r>
    <r>
      <rPr>
        <sz val="8"/>
        <rFont val="Arial"/>
        <family val="2"/>
      </rPr>
      <t>16 A)</t>
    </r>
  </si>
  <si>
    <t xml:space="preserve"> - svi ostali nespecificirani elementi za automatski rad svih uređaja svih pripadajućih sustava kao i međusobno povezivanje u jednu funkcionalnu cjelinu</t>
  </si>
  <si>
    <t xml:space="preserve"> - uvodnice, sabirnice, ožičenje, stezaljke, natpisne pločice, izolaciono - zaštitne ploče, kanali, vijci, matice, i ostali potreban sitni elektroinstalacioni materijal</t>
  </si>
  <si>
    <t xml:space="preserve"> - unutrašnja rasvjeta, ventilator i ventilaciona rešetka</t>
  </si>
  <si>
    <t>U stavku uključeno ožićenje potrošača na strani ormara. Kabliranje i ožićenje potrošača u sklopu troškovnika el. radova.</t>
  </si>
  <si>
    <t>Dobava fco gradilište / skladište izvođača, neistovareno u stavke uključeno ožićenje potrošača na strani ormara. Kabliranje i ožićenje potrošača u sklopu troškovnika el. radova.</t>
  </si>
  <si>
    <t>Dobava i ugradba slobodnoprogramibilnog kompaktnog PLC regulatora, za regulaciju rada elemenata bazenske tehnike. BACnet/MODBus(TCP IP)/LONWorks sučelje.</t>
  </si>
  <si>
    <t>Ugradba u ranije specificiranom ormaru tip kao DISTECH ili Schneider</t>
  </si>
  <si>
    <t>Hardver:
Jedinica za posluživanje i prikaz poruka. Potpuno grafički uređaj za posluživanje, s višerednim LCD ekranom za prikaz parametara o pogonu i smetnjama. Sat s realnim vremenom, s automatskim/vanjskim preklopom režima, sa RS232 ili USB priključkom za programiranje, ožičenje i nadzor. Programski i satni kanali osigurani pri ispadu iz mreže.</t>
  </si>
  <si>
    <t>Signalizacija stanja elektromotornih potrošača prikazan je pomoću dvobojnih LED dioda integriranih u strojarskoj aplikaciji u boji koja se ugađuje na prednju ploču ormara.</t>
  </si>
  <si>
    <t>Funkcije regulatora:
-upravljanje radom crpki
-upravljanje automatskim ispiranjem filtera sa zaklopkama sa el. motornim pogonima
-upravljanje radom bazenskih efekata
-nadzor alarmnih stanja
-nadzor grešaka
-nadzor kemijskog tretmana bazenske vode (alarmi)
-komunikacija sa BMS sustavom objekta (opcija)
-mogućnost daljinskog nadziranja i parametriranja putem analognog modema (servisni pristup)</t>
  </si>
  <si>
    <t>Ugradba u sklopu el. razvodnog ormara za napajanje opreme (zasebno specificiranog)</t>
  </si>
  <si>
    <t>Vremenski kanali:
-filtracija
-filtracija ECO
-uzorak-crpka
-sjedeće zračne masaže-turbopuhala grupa 1
-sjedeće zračne masaže-turbopuhala grupa 2
-ventilacija filterske stanice-dovod
-ventilacija filterske stanice-odvod
-nogoperi pražnjenje *4kom.
-nogoperi punjenje *4kom.</t>
  </si>
  <si>
    <t xml:space="preserve">Oznaka: </t>
  </si>
  <si>
    <t xml:space="preserve">Centralni nadzorno upravljački kontroler za upravljanje i vizualizaciju termotehničkog sustava strojarnice tip EAGLEHAWK, s integriranim grafičkim sučeljem, proizvod HONEYWELL-CENTRALINE. </t>
  </si>
  <si>
    <t>Kontroler ima integrirane točke (26 točaka).</t>
  </si>
  <si>
    <t>Kontroler ima integrirani Web Server s mogućnošću spajanja putem više otvorenih protokola.</t>
  </si>
  <si>
    <t>Kontroleru se može pristupiti preko TCP/IP mreže (BACnet IP / ModBus TCP).</t>
  </si>
  <si>
    <t>Mikroprocesorski regulator tip CLNXEH26ND100A.</t>
  </si>
  <si>
    <t>Licenca za dodatne točke tip CLNXEHPB100UP.</t>
  </si>
  <si>
    <t>Touch panel 15˝ za ugradnju na vrata ormara i spajanje na kontroler Hawk, u industrijskoj izvedbi, tip QY-15C</t>
  </si>
  <si>
    <t>Transformator 240V/24V CRT 2 (48 VA)</t>
  </si>
  <si>
    <t>Transformator 240V/24V CRT 6 (144 VA)</t>
  </si>
  <si>
    <t>Transformator 240V/24V CRT 12 (288 VA)</t>
  </si>
  <si>
    <t>Modul AI signala (8 signala) CLIOP 821A</t>
  </si>
  <si>
    <t>Modul AO signala (8 signala) CLIOP 822A</t>
  </si>
  <si>
    <t>Modul DI signala (12 signala) CLIOP 823A</t>
  </si>
  <si>
    <t>Modul DO signala (6 signala) CLIOP 824A</t>
  </si>
  <si>
    <t>Postolje AI i AO modula XS821-22</t>
  </si>
  <si>
    <t>Postolje DI modula XS823</t>
  </si>
  <si>
    <t>Postolje DO modula XS824-25</t>
  </si>
  <si>
    <r>
      <t>Dobava i ugradba</t>
    </r>
    <r>
      <rPr>
        <b/>
        <sz val="8"/>
        <rFont val="Arial"/>
        <family val="2"/>
        <charset val="238"/>
      </rPr>
      <t xml:space="preserve"> elemenata u polju</t>
    </r>
    <r>
      <rPr>
        <sz val="8"/>
        <rFont val="Arial"/>
        <family val="2"/>
        <charset val="238"/>
      </rPr>
      <t xml:space="preserve"> PLC regulatora, komplet sa odgovarajućim fitinzima/ogrlicama za ugradnju na PVC cijev.</t>
    </r>
  </si>
  <si>
    <t xml:space="preserve">Pozicija: </t>
  </si>
  <si>
    <t>-OSJETNIK TEMPERATURE uranjajući,
NTC 20kΩ (-40÷150°C); IP54; R1/2" L=150mm
Tip: VF20-1B54
komplet sa 
Čahura za osjetnik temperature iz inoxa
R1/2"; L=150mm
Tip: WS150</t>
  </si>
  <si>
    <t>-DIGITALNI MANOMETAR (0÷10V; 24VAC; 50mA; IP67; 0÷4 bar), G1/2" komplet s PVC priključnom kuglastom slavinom.
Tip: PTSRB0041V3</t>
  </si>
  <si>
    <t>-SIGURNOSNI PRESOSTAT za vodu-podesivi (Δp=0,5÷6,0 bar; pmax= 15 bar; 250VAC/250VDC/24VDC/12VDC; IP65)
G1/2"; 15÷95°r.vl.; -25÷70°C, medij max:70(85)°C
SIL2 prema IEC 61508-2
Tip: DDCM6-ZF205</t>
  </si>
  <si>
    <t>-KONTROLNIK PROTOKA (flow switch)</t>
  </si>
  <si>
    <t>-MJERAČ PROTOKA VODE. Komplet sa spojnim i brtvenim materijalom. Pulsni square wave signal mjerne vrijednosti, 45 Hz po m/s, NPN open collector. Za cjevovode DN15÷DN600. Komplet sa kalibriranjem priloženim softwareom na USB ključu.</t>
  </si>
  <si>
    <r>
      <t>Tijelo: CPVC, PVDF ili AISI316
N</t>
    </r>
    <r>
      <rPr>
        <vertAlign val="subscript"/>
        <sz val="8"/>
        <rFont val="Arial"/>
        <family val="2"/>
        <charset val="238"/>
      </rPr>
      <t>el</t>
    </r>
    <r>
      <rPr>
        <sz val="8"/>
        <rFont val="Arial"/>
        <family val="2"/>
        <charset val="238"/>
      </rPr>
      <t>: &lt;30mA; 5÷24VDC (IP65)
Temp. okoline: -10°÷ +70°C
Medij: klorirana voda, t</t>
    </r>
    <r>
      <rPr>
        <vertAlign val="subscript"/>
        <sz val="8"/>
        <rFont val="Arial"/>
        <family val="2"/>
        <charset val="238"/>
      </rPr>
      <t>max</t>
    </r>
    <r>
      <rPr>
        <sz val="8"/>
        <rFont val="Arial"/>
        <family val="2"/>
        <charset val="238"/>
      </rPr>
      <t>= 40°C
Brzine strujanja 0,15÷8 m/s
Linearnost: ±0,75% od cijele skale
Izlazna struja 120 mA max.
Kabel 8m standardno do 300m maksimalno.</t>
    </r>
  </si>
  <si>
    <t>Proizvod kao: FLS, Italia
Tip:  F3 Flow sensor F3.00.P.13 (za povezivanje na PLC, IP65; CVPC/EPDM)</t>
  </si>
  <si>
    <t>Dobava i ugradba dvodjelne sedlaste cijevne ogrlice dimenzije:</t>
  </si>
  <si>
    <t>D315</t>
  </si>
  <si>
    <t>D250</t>
  </si>
  <si>
    <t>Dobava i ugradba kompleta sondi detekcije poplave strojarnice gornjeg, donjeg nivoa vode, te referentne mase.</t>
  </si>
  <si>
    <t>Dobava i ugradba kompleta svjetlosne i zvučne (klaxon) signalizacije poplave filterske stanice.</t>
  </si>
  <si>
    <r>
      <t>Inženjering</t>
    </r>
    <r>
      <rPr>
        <sz val="8"/>
        <rFont val="Arial"/>
        <family val="2"/>
        <charset val="238"/>
      </rPr>
      <t xml:space="preserve"> (provjera, ispitivanje i kontrola rada svih elemenata u polju te inženjering usluga za regulatore ugrađene u elektrokomandni ormar):</t>
    </r>
  </si>
  <si>
    <t xml:space="preserve"> - izrada potrebne dokumentacije</t>
  </si>
  <si>
    <t xml:space="preserve"> - izrada programa za regulator</t>
  </si>
  <si>
    <t xml:space="preserve"> - statička i dinamička simulacija cjelogodišnjeg rada sustava</t>
  </si>
  <si>
    <t xml:space="preserve"> - usklađivanje kontrolnih parametara s projektantom</t>
  </si>
  <si>
    <t xml:space="preserve"> - puštanje u rad i testiranje uređaja</t>
  </si>
  <si>
    <t xml:space="preserve"> - obuka krajnjeg korisnika</t>
  </si>
  <si>
    <t xml:space="preserve"> - spajanje u ormaru</t>
  </si>
  <si>
    <t>Ispitivanje, ishodovanje atesta, i puštanje u rad</t>
  </si>
  <si>
    <t>B.</t>
  </si>
  <si>
    <t>AKTIVNI BAZEN</t>
  </si>
  <si>
    <t>B.1.</t>
  </si>
  <si>
    <r>
      <t xml:space="preserve">- promjer filtera:          </t>
    </r>
    <r>
      <rPr>
        <b/>
        <sz val="8"/>
        <rFont val="Arial"/>
        <family val="2"/>
        <charset val="238"/>
      </rPr>
      <t xml:space="preserve"> 2.800</t>
    </r>
    <r>
      <rPr>
        <sz val="8"/>
        <rFont val="Arial"/>
        <family val="2"/>
      </rPr>
      <t xml:space="preserve"> mm
- visina                        </t>
    </r>
    <r>
      <rPr>
        <sz val="8"/>
        <rFont val="Arial"/>
        <family val="2"/>
        <charset val="238"/>
      </rPr>
      <t>3.030 mm</t>
    </r>
    <r>
      <rPr>
        <sz val="8"/>
        <rFont val="Arial"/>
        <family val="2"/>
      </rPr>
      <t xml:space="preserve">
- filterska površina:       6,16 m</t>
    </r>
    <r>
      <rPr>
        <vertAlign val="superscript"/>
        <sz val="8"/>
        <rFont val="Arial"/>
        <family val="2"/>
        <charset val="238"/>
      </rPr>
      <t>2</t>
    </r>
    <r>
      <rPr>
        <sz val="8"/>
        <rFont val="Arial"/>
        <family val="2"/>
      </rPr>
      <t xml:space="preserve">
- priključci za bazensku vodu: D250</t>
    </r>
  </si>
  <si>
    <r>
      <t xml:space="preserve">-Medij: </t>
    </r>
    <r>
      <rPr>
        <b/>
        <sz val="8"/>
        <rFont val="Arial CE"/>
        <charset val="238"/>
      </rPr>
      <t>SLATKA</t>
    </r>
    <r>
      <rPr>
        <sz val="8"/>
        <rFont val="Arial CE"/>
        <family val="2"/>
        <charset val="238"/>
      </rPr>
      <t xml:space="preserve"> KLORIRANA voda
-Protok: </t>
    </r>
    <r>
      <rPr>
        <b/>
        <sz val="8"/>
        <rFont val="Arial CE"/>
        <charset val="238"/>
      </rPr>
      <t>185</t>
    </r>
    <r>
      <rPr>
        <sz val="8"/>
        <rFont val="Arial CE"/>
        <family val="2"/>
        <charset val="238"/>
      </rPr>
      <t xml:space="preserve"> m</t>
    </r>
    <r>
      <rPr>
        <vertAlign val="superscript"/>
        <sz val="8"/>
        <rFont val="Arial CE"/>
        <charset val="238"/>
      </rPr>
      <t>3</t>
    </r>
    <r>
      <rPr>
        <sz val="8"/>
        <rFont val="Arial CE"/>
        <family val="2"/>
        <charset val="238"/>
      </rPr>
      <t>/h</t>
    </r>
  </si>
  <si>
    <r>
      <t>-Radna temperatura bazenske vode: 
 t= 10÷32°C.
-Maksimalna temperatura: t</t>
    </r>
    <r>
      <rPr>
        <vertAlign val="subscript"/>
        <sz val="8"/>
        <rFont val="Arial CE"/>
        <charset val="238"/>
      </rPr>
      <t>max</t>
    </r>
    <r>
      <rPr>
        <sz val="8"/>
        <rFont val="Arial CE"/>
        <family val="2"/>
        <charset val="238"/>
      </rPr>
      <t xml:space="preserve">=50°C. 
-Izrada: DIN standardi 19605/19643
-Zatjevi za tlačnu opremu prema Europskoj direktivi za tlačnu opremu 97/23/EC - HRN EN 13121
-Radni tlak: p= </t>
    </r>
    <r>
      <rPr>
        <b/>
        <sz val="8"/>
        <rFont val="Arial CE"/>
        <charset val="238"/>
      </rPr>
      <t>2,5</t>
    </r>
    <r>
      <rPr>
        <sz val="8"/>
        <rFont val="Arial CE"/>
        <family val="2"/>
        <charset val="238"/>
      </rPr>
      <t xml:space="preserve"> bar</t>
    </r>
  </si>
  <si>
    <t>Odzračivanje: D75
Ispust: 3/4"
Propuhivanje: D110</t>
  </si>
  <si>
    <t>Težina: 19.500 kg</t>
  </si>
  <si>
    <r>
      <t xml:space="preserve">Tip: OLOT </t>
    </r>
    <r>
      <rPr>
        <b/>
        <sz val="8"/>
        <rFont val="Arial"/>
        <family val="2"/>
        <charset val="238"/>
      </rPr>
      <t>Ø28</t>
    </r>
    <r>
      <rPr>
        <b/>
        <sz val="8"/>
        <rFont val="Arial CE"/>
        <family val="2"/>
        <charset val="238"/>
      </rPr>
      <t>00 DIN 19643 (23970)</t>
    </r>
  </si>
  <si>
    <r>
      <t>Q= 320 m</t>
    </r>
    <r>
      <rPr>
        <vertAlign val="superscript"/>
        <sz val="8"/>
        <rFont val="Arial"/>
        <family val="2"/>
      </rPr>
      <t>3</t>
    </r>
    <r>
      <rPr>
        <sz val="8"/>
        <rFont val="Arial"/>
        <family val="2"/>
      </rPr>
      <t>/h; ΔP= 300 mbar (pri t= 20°C; 1013 mbar)</t>
    </r>
  </si>
  <si>
    <r>
      <t>Q</t>
    </r>
    <r>
      <rPr>
        <vertAlign val="subscript"/>
        <sz val="8"/>
        <rFont val="Arial"/>
        <family val="2"/>
      </rPr>
      <t>max</t>
    </r>
    <r>
      <rPr>
        <sz val="8"/>
        <rFont val="Arial"/>
        <family val="2"/>
      </rPr>
      <t>= 600 m</t>
    </r>
    <r>
      <rPr>
        <vertAlign val="superscript"/>
        <sz val="8"/>
        <rFont val="Arial"/>
        <family val="2"/>
      </rPr>
      <t>3</t>
    </r>
    <r>
      <rPr>
        <sz val="8"/>
        <rFont val="Arial"/>
        <family val="2"/>
      </rPr>
      <t>/h; ΔP</t>
    </r>
    <r>
      <rPr>
        <vertAlign val="subscript"/>
        <sz val="8"/>
        <rFont val="Arial"/>
        <family val="2"/>
      </rPr>
      <t>max</t>
    </r>
    <r>
      <rPr>
        <sz val="8"/>
        <rFont val="Arial"/>
        <family val="2"/>
      </rPr>
      <t>= 500 mbar</t>
    </r>
  </si>
  <si>
    <r>
      <t>N</t>
    </r>
    <r>
      <rPr>
        <vertAlign val="subscript"/>
        <sz val="8"/>
        <rFont val="Arial"/>
        <family val="2"/>
      </rPr>
      <t>el</t>
    </r>
    <r>
      <rPr>
        <sz val="8"/>
        <rFont val="Arial"/>
        <family val="2"/>
      </rPr>
      <t>= 11,0 kW (380/660V, 3f; 50 Hz; IP54)</t>
    </r>
  </si>
  <si>
    <r>
      <t xml:space="preserve">Tip: </t>
    </r>
    <r>
      <rPr>
        <b/>
        <sz val="8"/>
        <rFont val="Arial"/>
        <family val="2"/>
        <charset val="238"/>
      </rPr>
      <t>33973</t>
    </r>
  </si>
  <si>
    <r>
      <t>Q= 183,0 m</t>
    </r>
    <r>
      <rPr>
        <vertAlign val="superscript"/>
        <sz val="8"/>
        <rFont val="Arial"/>
        <family val="2"/>
        <charset val="238"/>
      </rPr>
      <t>3</t>
    </r>
    <r>
      <rPr>
        <sz val="8"/>
        <rFont val="Arial"/>
        <family val="2"/>
        <charset val="238"/>
      </rPr>
      <t>/h uz H= 15,0 m
Pel1/Pel2 = 11,0/_ kW (21A; 400 V; 50 Hz; IP55; 1450 min-1)
D1/D2= DN200/DN100</t>
    </r>
  </si>
  <si>
    <t>Tip: BADU Block 100/250 ∅251,6mm</t>
  </si>
  <si>
    <t>Dobava filterske cirkulacijske stanice   fco gradilište / skladište izvođača, neistovareno</t>
  </si>
  <si>
    <t xml:space="preserve">Dobava i ugradba antiviracijskih podloški za postavljanje crpke (4 kom po crpki) </t>
  </si>
  <si>
    <r>
      <t>-</t>
    </r>
    <r>
      <rPr>
        <sz val="8"/>
        <rFont val="Arial"/>
        <family val="2"/>
        <charset val="238"/>
      </rPr>
      <t>Ø250</t>
    </r>
  </si>
  <si>
    <t>B.2.</t>
  </si>
  <si>
    <r>
      <t xml:space="preserve">Dobava i ugradba </t>
    </r>
    <r>
      <rPr>
        <b/>
        <sz val="8"/>
        <rFont val="Arial"/>
        <family val="2"/>
      </rPr>
      <t xml:space="preserve">nepovratnih klapni, izrađeno </t>
    </r>
    <r>
      <rPr>
        <sz val="8"/>
        <rFont val="Arial"/>
        <family val="2"/>
      </rPr>
      <t>iz tvrdog PVC-Ua, NP10, za ugradbu između prirubica, komplet sa kitom protuprirubnica sa adapterom za ljepljene, vijcima i brtvama.</t>
    </r>
  </si>
  <si>
    <t>B.3.</t>
  </si>
  <si>
    <r>
      <t xml:space="preserve">Dobava i ugradba </t>
    </r>
    <r>
      <rPr>
        <b/>
        <sz val="8"/>
        <rFont val="Arial"/>
        <family val="2"/>
      </rPr>
      <t>podnog ispusta</t>
    </r>
    <r>
      <rPr>
        <sz val="8"/>
        <rFont val="Arial"/>
        <family val="2"/>
      </rPr>
      <t xml:space="preserve"> za pražnjenje/usisa vodenih igrački u skladu sa EN-13451-1/3 2011. Opremljen zaštitnim poklopcem i odvodnim priključkom, za ugradbu u AB ploču. Izrađen iz poliestera i stakloplastike.</t>
    </r>
  </si>
  <si>
    <t>Tip : 20289N (512x512x363mm, D200mm, 103 m3/h)</t>
  </si>
  <si>
    <r>
      <t xml:space="preserve">Dobava i postavljanje </t>
    </r>
    <r>
      <rPr>
        <b/>
        <sz val="8"/>
        <rFont val="Arial"/>
        <family val="2"/>
      </rPr>
      <t>natpisnih</t>
    </r>
    <r>
      <rPr>
        <sz val="8"/>
        <rFont val="Arial"/>
        <family val="2"/>
      </rPr>
      <t xml:space="preserve"> </t>
    </r>
    <r>
      <rPr>
        <b/>
        <sz val="8"/>
        <rFont val="Arial"/>
        <family val="2"/>
      </rPr>
      <t>ploča</t>
    </r>
    <r>
      <rPr>
        <sz val="8"/>
        <rFont val="Arial"/>
        <family val="2"/>
      </rPr>
      <t xml:space="preserve"> s tekstom upozorenja, izrađenih iz AISI 304, oblika prema zahtjevu arhitekte.</t>
    </r>
  </si>
  <si>
    <t>"ZA NEPLIVAČE"</t>
  </si>
  <si>
    <r>
      <t xml:space="preserve">Dobava i postavljanje </t>
    </r>
    <r>
      <rPr>
        <b/>
        <sz val="8"/>
        <rFont val="Arial"/>
        <family val="2"/>
      </rPr>
      <t>pružnog užeta</t>
    </r>
    <r>
      <rPr>
        <sz val="8"/>
        <rFont val="Arial"/>
        <family val="2"/>
      </rPr>
      <t xml:space="preserve"> sa plovcima za odjeljivanje plivačke pruge dužine 42,5m', osigurano obostrano kukama (za jednu stazu obostrano).</t>
    </r>
  </si>
  <si>
    <t>Anker za AB, izrađen iz AISI-316 za promjer ϕ43mm-ravni</t>
  </si>
  <si>
    <t>Tip: 00141</t>
  </si>
  <si>
    <t>Prihvatnik pružnog užeta za ugradbu u AB, izrađen iz AISI-</t>
  </si>
  <si>
    <t>Tip: 00140</t>
  </si>
  <si>
    <t>Kuka pružnog užeta iz AISI-304</t>
  </si>
  <si>
    <t>Tip: 00207</t>
  </si>
  <si>
    <t>Zatezač pružnog užeta kromirani</t>
  </si>
  <si>
    <t>Tip: 00208</t>
  </si>
  <si>
    <t>Pružno uže iz poliestera, ϕ7mm</t>
  </si>
  <si>
    <t>Tip: 00210</t>
  </si>
  <si>
    <t>Plovci pružnog užeta u boji prema odabiru investitora (bijela/narančasta/plava/crvena)</t>
  </si>
  <si>
    <t>Tip: 00153÷00156</t>
  </si>
  <si>
    <t>Dužine 1.5m'</t>
  </si>
  <si>
    <r>
      <t xml:space="preserve">Dobava i postavljanje prijenosnog plutajućeg </t>
    </r>
    <r>
      <rPr>
        <b/>
        <sz val="8"/>
        <rFont val="Arial"/>
        <family val="2"/>
        <charset val="238"/>
      </rPr>
      <t>termometra,</t>
    </r>
    <r>
      <rPr>
        <sz val="8"/>
        <rFont val="Arial"/>
        <family val="2"/>
      </rPr>
      <t xml:space="preserve"> sa skalom Celsius i Fahrenheit.</t>
    </r>
  </si>
  <si>
    <t>B.4.</t>
  </si>
  <si>
    <t>VODENA IGRAČKA</t>
  </si>
  <si>
    <t>DN121</t>
  </si>
  <si>
    <t>Vodena atrakcija, komplet s priklljučnim i spojnim priborom, ankerima za beton, nosivom podkonstrukcijom iz toplocinčanih profila (prema ISO-EN 1179 i ISO-EN 1461), koja se sastoji iz slijedećih elemenata:</t>
  </si>
  <si>
    <t>Komplet sa inženjeringom linija i nagiba efekta prilagođenih terenu, izradom radioničkih nacrta te statičkog izračuna nosive podkonstrukcije i armature temelja, sa ovjerom od strane ovlaštenog inženjera.</t>
  </si>
  <si>
    <t>U cijenu uključena izrada proračuna nagiba i radijusa efekta, radioničkih nacrta elemenata izrađenih iz GFRPa (glass
fibre reinforced polyester), sve prilagođeno nagibu terena. Moduli različitih oblika prilagođeni efektu. Moguli izrađeni za minimalni gubitak vode.</t>
  </si>
  <si>
    <t>Sve izrađeno u skladu sa EN 1069, EN 13451.</t>
  </si>
  <si>
    <t>Komplet sa ulaznim modulom sa rukohvatima iz inoxa prema DIN 17455.</t>
  </si>
  <si>
    <t>Boje modula prema odabiru arhitekte. Moduli spajani inox vijcima (142.01 prema ISO EN 10084 ili AISI 304)</t>
  </si>
  <si>
    <t>Uključena prisutnost stručne ovlaštene osobe proizvođača pri montaži efekata.</t>
  </si>
  <si>
    <t>Komplet sa tehničkom dokumentacijom za ugradbu elemenata, certifikatima tip prema EN1069, EN 13451 (potrebni hidraulički protoci, statika podkonstrukcije, način uporabe i održavanja)</t>
  </si>
  <si>
    <t xml:space="preserve">1.Elementi predviđeni za ugradbu u bazenu, sa završetkom u vodi, istek tobogana 10cm iznad vodene površine (izrađeno u skladu sa EN 1096, EN 1176, EN 13451).
Klasifikacija tipa tobogana: Type 2.1 - 2 kom.
Komplet: startna platforma sa pristupnim stepeništem sa ogradom prema skici iz projekta, nosiva podkonstrukcija iz toplocinčanih profila, zaštitna obloga podkonstrukcije, protuklizna gazišta, hidraulički priključak
Predviđeni protok: 60 (tobogani) +100 (vodene igračke) m3/h
Dubina vode bazena: 0,6m
Proizvod kao: Dieresin, Italia; Tip: WATERPLAY (komplet sa dva tobogana i vodenim igračkama)
</t>
  </si>
  <si>
    <t>1b.) Ugraba elemenata navede vodene atrakcije od strane stručnih montera uz osiguranje opreme za zavarivanje, dizalice, spajanje i sl. Prema uputama i uz stalni nadzor ovlaštene osobe proizvođača elemenata efekta.</t>
  </si>
  <si>
    <t>2.) Podni ispust za usis vodenih igrački u skladu sa EN-13451-1/3 2011. Opremljen zaštitnim poklopcem i odvodnim priključkom, za ugradbu u AB ploču. Izrađen iz poliestera i stakloplastike.</t>
  </si>
  <si>
    <t>3.)Jednostupanjska samousisna (3m) centrifugalna crpka, horizontalne konstrukcije iz termoplastičnog materijala.
Priključak usisni aksijalni s prednje strane, priključak tlačni vertikalni.
Komplet sa grubim predfilterom sa košaricom sa providnim revizionim poklopcem ~10lit.
Maksimalna temperatura ambijentalnog zraka 60°C.
Maksimalna temperatura medija 40°C.
Tehnički podaci:</t>
  </si>
  <si>
    <r>
      <t>Q = 60,0 m</t>
    </r>
    <r>
      <rPr>
        <vertAlign val="superscript"/>
        <sz val="8"/>
        <rFont val="Arial"/>
        <family val="2"/>
      </rPr>
      <t>3</t>
    </r>
    <r>
      <rPr>
        <sz val="8"/>
        <rFont val="Arial"/>
        <family val="2"/>
      </rPr>
      <t>/h pri H = 13,0 m
N</t>
    </r>
    <r>
      <rPr>
        <vertAlign val="subscript"/>
        <sz val="8"/>
        <rFont val="Arial"/>
        <family val="2"/>
      </rPr>
      <t>el</t>
    </r>
    <r>
      <rPr>
        <sz val="8"/>
        <rFont val="Arial"/>
        <family val="2"/>
      </rPr>
      <t xml:space="preserve"> = 4,80/4,00 kW (3x690/400V; 50 Hz; I=4,80/4,00A; IPX4; F)
n= 2840 min</t>
    </r>
    <r>
      <rPr>
        <vertAlign val="superscript"/>
        <sz val="8"/>
        <rFont val="Arial"/>
        <family val="2"/>
      </rPr>
      <t>-1</t>
    </r>
    <r>
      <rPr>
        <sz val="8"/>
        <rFont val="Arial"/>
        <family val="2"/>
      </rPr>
      <t xml:space="preserve">
Hidr. priključci: D110/D110</t>
    </r>
  </si>
  <si>
    <t>Tip: BADU Resort 80</t>
  </si>
  <si>
    <r>
      <t>Q = 50,0 m</t>
    </r>
    <r>
      <rPr>
        <vertAlign val="superscript"/>
        <sz val="8"/>
        <rFont val="Arial"/>
        <family val="2"/>
      </rPr>
      <t>3</t>
    </r>
    <r>
      <rPr>
        <sz val="8"/>
        <rFont val="Arial"/>
        <family val="2"/>
      </rPr>
      <t>/h pri H = 14,0 m
N</t>
    </r>
    <r>
      <rPr>
        <vertAlign val="subscript"/>
        <sz val="8"/>
        <rFont val="Arial"/>
        <family val="2"/>
      </rPr>
      <t>el</t>
    </r>
    <r>
      <rPr>
        <sz val="8"/>
        <rFont val="Arial"/>
        <family val="2"/>
      </rPr>
      <t xml:space="preserve"> = 4,80/4,00 kW (3x690/400V; 50 Hz; I=4,80/4,00A; IPX4; F)
n= 2840 min</t>
    </r>
    <r>
      <rPr>
        <vertAlign val="superscript"/>
        <sz val="8"/>
        <rFont val="Arial"/>
        <family val="2"/>
      </rPr>
      <t>-1</t>
    </r>
    <r>
      <rPr>
        <sz val="8"/>
        <rFont val="Arial"/>
        <family val="2"/>
      </rPr>
      <t xml:space="preserve">
Hidr. priključci: D110/D110</t>
    </r>
  </si>
  <si>
    <t>Komplet sa temeljnim nosačem i antivibracionim podloškama.</t>
  </si>
  <si>
    <t>4.) Element za ugradnju u AB zidove izrađen iz tvrdog PVC-a</t>
  </si>
  <si>
    <t>5.) Cijevi izrađene iz tvrdog PVCa prema HRN EN 1452-2, namjenjene tehnologiji spajanja postupkom lijepljenja, za radni tlak 10 bara, sa dodatkom na odrez, komplet sa materijalom za ljepljenje i spajanje, sa prethodnom pripremom površina, te materijalom za nošenje.</t>
  </si>
  <si>
    <t xml:space="preserve">6.) Leptiraste zaklopke sa ručicom, za radni tlak 10 bara i ugradnju između prirubnica, prema DIN 8079/80. Stavka uključuje: spojni i brtveni materijal, 2 kom spojnica za ljepljenje s utorom za brtvu, 2 kom prstenastih brtvi, 2 kom prolaznih prirubnica te set vijaka s maticama i podloškama.        </t>
  </si>
  <si>
    <t>Brtveni O prsten iz Vitona, osovina iz inoxa</t>
  </si>
  <si>
    <t>sa RUČICOM za fiksiranje položaja</t>
  </si>
  <si>
    <t>8.) Nepovratne klapne, izrađeno iz tvrdog PVC-Ua, NP10, za ugradbu između prirubica, komplet sa kitom protuprirubnica sa adapterom za ljepljene, vijcima i brtvama.</t>
  </si>
  <si>
    <t>9.) Gumeni (neoprene EPDM) aksijalni kompenzator vibracija (prirubnički spoj). Maksimalna temperatura medija 95°C. NP10.</t>
  </si>
  <si>
    <r>
      <t>-</t>
    </r>
    <r>
      <rPr>
        <sz val="8"/>
        <rFont val="Arial"/>
        <family val="2"/>
        <charset val="238"/>
      </rPr>
      <t>Ø125</t>
    </r>
  </si>
  <si>
    <t>10) Manometar, okrugli 0÷3 bar, priključak 1/2", komplet sa kuglastom slavinom za odvajanje.</t>
  </si>
  <si>
    <t>11) Vakuummetar, okrugli 0÷3 bar, priključak 1/2", komplet sa kuglastom slavinom za odvajanje.</t>
  </si>
  <si>
    <t>12.) Ispustne slavine izrađene iz PVC-Ua prema HRN EN 1452</t>
  </si>
  <si>
    <t>PRSKAJUĆA POVRŠINA (SPLASH PAD)</t>
  </si>
  <si>
    <t>Vodena atrakcija, komplet s priklljučnim i spojnim priborom, ankerima za beton, koja se sastoji iz slijedećih elemenata:</t>
  </si>
  <si>
    <t>Podne mlaznice nagazne, sa vertikalnim istrujnim mlazom. Boja prema odabiru arhitekte.</t>
  </si>
  <si>
    <t>Komplet sa tehničkom dokumentacijom za ugradbu elemenata, certifikatima tip prema EN 13451.</t>
  </si>
  <si>
    <t>1). Istrujne mlaznice predviđene za ugradbu u pod, (prema EN 13451).
Predviđeni protok: 7÷12 m3/h, pri 10m
Proizvod kao: Dieresin, Italia; Tip kao: Floor nozzles in vtr</t>
  </si>
  <si>
    <t>1a) Dobava</t>
  </si>
  <si>
    <t>1b) Ugradba</t>
  </si>
  <si>
    <t>2) Nožni aktivator
Proizvod kao: Dieresin, Italia; Tip kao: Foot activator</t>
  </si>
  <si>
    <t>2a) Dobava</t>
  </si>
  <si>
    <t>2b) Ugradba</t>
  </si>
  <si>
    <t>3.) Podni ispust za usis vodenih igrački u skladu sa EN-13451-1/3 2011. Opremljen zaštitnim poklopcem i odvodnim priključkom, za ugradbu u AB ploču. Izrađen iz poliestera i stakloplastike.</t>
  </si>
  <si>
    <t>4.)Jednostupanjska samousisna (3m) centrifugalna crpka, horizontalne konstrukcije iz termoplastičnog materijala.
Priključak usisni aksijalni s prednje strane, priključak tlačni vertikalni.
Komplet sa grubim predfilterom sa košaricom sa providnim revizionim poklopcem ~10lit.
Maksimalna temperatura ambijentalnog zraka 60°C.
Maksimalna temperatura medija 40°C.
Tehnički podaci:</t>
  </si>
  <si>
    <r>
      <t>Q = 80,0 m3/h pri H = 14,0 m
N</t>
    </r>
    <r>
      <rPr>
        <vertAlign val="subscript"/>
        <sz val="8"/>
        <rFont val="Arial"/>
        <family val="2"/>
        <charset val="238"/>
      </rPr>
      <t>el</t>
    </r>
    <r>
      <rPr>
        <sz val="8"/>
        <rFont val="Arial"/>
        <family val="2"/>
        <charset val="238"/>
      </rPr>
      <t xml:space="preserve"> = 6,40/5,50 kW (3x690/400V; 50 Hz; I=6,30/11,00A; IPX4; F)
n= 2840 min</t>
    </r>
    <r>
      <rPr>
        <vertAlign val="superscript"/>
        <sz val="8"/>
        <rFont val="Arial"/>
        <family val="2"/>
        <charset val="238"/>
      </rPr>
      <t>-1</t>
    </r>
    <r>
      <rPr>
        <sz val="8"/>
        <rFont val="Arial"/>
        <family val="2"/>
        <charset val="238"/>
      </rPr>
      <t xml:space="preserve">
Hidr. priključci: D110/D110</t>
    </r>
  </si>
  <si>
    <t>Tip: BADU Resort 110</t>
  </si>
  <si>
    <t>5.) Element za ugradnju u AB zidove izrađen iz tvrdog PVC-a</t>
  </si>
  <si>
    <t>6.) Cijevi izrađene iz tvrdog PVCa prema HRN EN 1452-2, namjenjene tehnologiji spajanja postupkom lijepljenja, za radni tlak 10 bara, sa dodatkom na odrez, komplet sa materijalom za ljepljenje i spajanje, sa prethodnom pripremom površina, te materijalom za nošenje.</t>
  </si>
  <si>
    <t>Komplet sa fazonskim komadima</t>
  </si>
  <si>
    <t xml:space="preserve">7.) Leptiraste zaklopke sa ručicom, za radni tlak 10 bara i ugradnju između prirubnica, prema DIN 8079/80. Stavka uključuje: spojni i brtveni materijal, 2 kom spojnica za ljepljenje s utorom za brtvu, 2 kom prstenastih brtvi, 2 kom prolaznih prirubnica te set vijaka s maticama i podloškama.        </t>
  </si>
  <si>
    <t>8.) Kuglaste slavine iz tvrdog PVC-Ua, prema HRN EN 1452-4, s ručicom i holenderskim priključcima, te materijalom za spajanje i nošenje.</t>
  </si>
  <si>
    <t>9.) Nepovratne klapne, izrađeno iz tvrdog PVC-Ua, NP10, za ugradbu između prirubica, komplet sa kitom protuprirubnica sa adapterom za ljepljene, vijcima i brtvama.</t>
  </si>
  <si>
    <t>10.) Gumeni (neoprene EPDM) aksijalni kompenzator vibracija (prirubnički spoj). Maksimalna temperatura medija 95°C. NP10.</t>
  </si>
  <si>
    <t>11) Manometar, okrugli 0÷3 bar, priključak 1/2", komplet sa kuglastom slavinom za odvajanje i priključkom na razdjelnik/cjevovod.</t>
  </si>
  <si>
    <t>12) Vakuummetar, okrugli 0÷3 bar, priključak 1/2", komplet sa kuglastom slavinom za odvajanje i priključkom na razdjelnik.</t>
  </si>
  <si>
    <t>13) Kuglaste magnetne slavine D63 24V, komplet sa priključnim kabelom</t>
  </si>
  <si>
    <t>14.) Ispustne slavine izrađene iz PVC-Ua prema HRN EN 1452 D16</t>
  </si>
  <si>
    <t>15.) Prestrujni ventil D75</t>
  </si>
  <si>
    <r>
      <t xml:space="preserve">Dobava i ugradba podvodnih </t>
    </r>
    <r>
      <rPr>
        <b/>
        <sz val="8"/>
        <rFont val="Arial"/>
        <family val="2"/>
        <charset val="238"/>
      </rPr>
      <t>reflektora</t>
    </r>
    <r>
      <rPr>
        <sz val="8"/>
        <rFont val="Arial"/>
        <family val="2"/>
      </rPr>
      <t xml:space="preserve"> sa ukrasnom maskom iz V4A 316L nehrđajućeg čelika, 200 W/30 VDC, sa blendom okruglog oblika, komplet sa kućištem ("gnjezdom") za ugradnju u betonsku školjku bazena, priključnim kabelom dužine 5÷15m.</t>
    </r>
  </si>
  <si>
    <t xml:space="preserve">Svjetlosna krivulja: </t>
  </si>
  <si>
    <r>
      <t xml:space="preserve">Dobava i ugradba </t>
    </r>
    <r>
      <rPr>
        <b/>
        <sz val="8"/>
        <rFont val="Arial"/>
        <family val="2"/>
        <charset val="238"/>
      </rPr>
      <t>transformatora</t>
    </r>
    <r>
      <rPr>
        <sz val="8"/>
        <rFont val="Arial"/>
        <family val="2"/>
      </rPr>
      <t xml:space="preserve"> za podvodne reflektore 220V/30 V; 200 VA, izveden u zaštiti IP 65, sa 1 izlazom sekundarnog napona sa razlikom 0,5 V.</t>
    </r>
  </si>
  <si>
    <t>B.5.</t>
  </si>
  <si>
    <r>
      <t xml:space="preserve">Pozicija: </t>
    </r>
    <r>
      <rPr>
        <b/>
        <sz val="8"/>
        <rFont val="Arial"/>
        <family val="2"/>
        <charset val="238"/>
      </rPr>
      <t>AB_DC-FL</t>
    </r>
  </si>
  <si>
    <r>
      <t xml:space="preserve">Pozicija: </t>
    </r>
    <r>
      <rPr>
        <b/>
        <sz val="8"/>
        <rFont val="Arial"/>
        <family val="2"/>
        <charset val="238"/>
      </rPr>
      <t>AB_DC-pH</t>
    </r>
  </si>
  <si>
    <r>
      <t xml:space="preserve">Pozicija: </t>
    </r>
    <r>
      <rPr>
        <b/>
        <sz val="8"/>
        <rFont val="Arial"/>
        <family val="2"/>
        <charset val="238"/>
      </rPr>
      <t>AB_DC-D</t>
    </r>
  </si>
  <si>
    <t>B.6.</t>
  </si>
  <si>
    <t xml:space="preserve"> -Kuglasta zaporna slavina za pitku vodu s ručicom 
Proizvod kao KOVINA, tip: KV607 -R2"</t>
  </si>
  <si>
    <t>G1.1/2"</t>
  </si>
  <si>
    <t>Tip: 01139 - 2"</t>
  </si>
  <si>
    <t>R 2"</t>
  </si>
  <si>
    <t>d63x10.5mm</t>
  </si>
  <si>
    <t>AC-09X060 (PP-R d63)</t>
  </si>
  <si>
    <t>B.7.</t>
  </si>
  <si>
    <r>
      <t xml:space="preserve">Izrađen kao ormar iz 1 polja max. dimenzija polja ŠxDxV= </t>
    </r>
    <r>
      <rPr>
        <b/>
        <sz val="8"/>
        <rFont val="Arial"/>
        <family val="2"/>
        <charset val="238"/>
      </rPr>
      <t>1600x400x2000</t>
    </r>
    <r>
      <rPr>
        <sz val="8"/>
        <rFont val="Arial"/>
        <family val="2"/>
      </rPr>
      <t xml:space="preserve">mm, nadgradne izvedbe, sa </t>
    </r>
    <r>
      <rPr>
        <b/>
        <sz val="8"/>
        <rFont val="Arial"/>
        <family val="2"/>
        <charset val="238"/>
      </rPr>
      <t>dva vratna krila</t>
    </r>
    <r>
      <rPr>
        <sz val="8"/>
        <rFont val="Arial"/>
        <family val="2"/>
      </rPr>
      <t>.</t>
    </r>
  </si>
  <si>
    <r>
      <t xml:space="preserve">Oznaka: </t>
    </r>
    <r>
      <rPr>
        <b/>
        <sz val="8"/>
        <rFont val="Arial"/>
        <family val="2"/>
        <charset val="238"/>
      </rPr>
      <t>AB_EKO-BT</t>
    </r>
  </si>
  <si>
    <t xml:space="preserve"> - napajanje trofaznog elektromotora TURBOPUHALA ZA PROPUHIVANJE filterske mase, pokretanje  direktno snage 11 kW sa signalizacijama rada i greške</t>
  </si>
  <si>
    <t>(3p motorna zaštitna sklopka 20.0-25.0A, 3p sklopnik 40A sa parom pomoćnih kontakata (1NO+1NC), 230V;50Hz, preklopka 1-0-2, 10A)</t>
  </si>
  <si>
    <t xml:space="preserve"> - napajanje CRPKE VODENE ATRAKCIJE; pokretanje direktno; snage 4,8 kW; 3x380÷415V (3p motorna zaštitna sklopka 9.0-12.5A, 3p sklopnik 25A sa parom pomoćnih kontakata (1NO+1NC), 230V;50Hz, preklopka 1-0-2, 10A)</t>
  </si>
  <si>
    <t xml:space="preserve"> - napajanje CRPKE VODENE ATRAKCIJE; pokretanje inverterom; snage 6,4 kW; 3x380÷415V (automatski osigurač 3C25A, 3p sklopka 0-1, 25A)</t>
  </si>
  <si>
    <t>Inverter crpke vodene atrakcije 6,4kW, sa upravljačkim panelom; regulacija rada crpke upravljana potrebnim bazenskim protokom filterske grane 0÷10V; 4÷20mA sa min. 4xDI za vanjski uklop/isklop, min 2 bezpotencijalna kontakta za alarme.</t>
  </si>
  <si>
    <r>
      <t xml:space="preserve"> - napajanje grupe TRANSFORMATORA PODVODNIH REFLEKTORA; snage do 4x0,200 kW; (</t>
    </r>
    <r>
      <rPr>
        <sz val="8"/>
        <rFont val="Arial"/>
        <family val="2"/>
        <charset val="238"/>
      </rPr>
      <t>RCBO's 10/0,03A, 2p</t>
    </r>
    <r>
      <rPr>
        <sz val="8"/>
        <rFont val="Arial"/>
        <family val="2"/>
      </rPr>
      <t>,1p sklopnik 20A sa parom pomoćnih kontakata (1NO+1NC), preklopka 1-0-2, 10A)</t>
    </r>
  </si>
  <si>
    <t xml:space="preserve"> (1p motorna zaštitna sklopka 1.1-1.6A, 1p sklopnik 20A sa parom pomoćnih kontakata (1NO+1NC), 230V;50Hz, preklopka 1-0-2, 10A)</t>
  </si>
  <si>
    <t>Ugradba u ranije specificiranom ormaru.</t>
  </si>
  <si>
    <t>Vremenski kanali:
-filtracija-crpka
-filtracija ECO-crpka
-uzorak-crpka
-vodena igračka AB_CVI1-crpka
-vodena igračka AB_CVI2-crpka
-vodena površine AB_CVP-crpka
-vodena površine AB_VP-grupa ventila 1
-vodena površine AB_VP-grupa ventila 2
-vodena površine AB_VP-grupa ventila 3
-vodena površine AB_VP-grupa ventila 4</t>
  </si>
  <si>
    <t>D200</t>
  </si>
  <si>
    <t>D140</t>
  </si>
  <si>
    <t>C.</t>
  </si>
  <si>
    <t>DJEČIJI BAZEN</t>
  </si>
  <si>
    <t>C.1.</t>
  </si>
  <si>
    <r>
      <t xml:space="preserve">Dobava i ugradba višeslojnog SI </t>
    </r>
    <r>
      <rPr>
        <b/>
        <sz val="8"/>
        <rFont val="Arial"/>
        <family val="2"/>
      </rPr>
      <t>filter</t>
    </r>
    <r>
      <rPr>
        <sz val="8"/>
        <rFont val="Arial"/>
        <family val="2"/>
      </rPr>
      <t xml:space="preserve"> postrojenja za bazensku vodu, izrađenog prema DIN 19605/1964 i HRN EN 13121. Postrojenje je opremljeno unutarnjom i vanjskom cijevnom mrežom za distribuciju vode te potrebitim armaturama i odzračnim ventilom.</t>
    </r>
  </si>
  <si>
    <r>
      <t xml:space="preserve">- promjer filtera:          </t>
    </r>
    <r>
      <rPr>
        <b/>
        <sz val="8"/>
        <rFont val="Arial"/>
        <family val="2"/>
        <charset val="238"/>
      </rPr>
      <t xml:space="preserve"> 1.200</t>
    </r>
    <r>
      <rPr>
        <sz val="8"/>
        <rFont val="Arial"/>
        <family val="2"/>
      </rPr>
      <t xml:space="preserve"> mm
- visina                        </t>
    </r>
    <r>
      <rPr>
        <sz val="8"/>
        <rFont val="Arial"/>
        <family val="2"/>
        <charset val="238"/>
      </rPr>
      <t>2.400</t>
    </r>
    <r>
      <rPr>
        <sz val="8"/>
        <rFont val="Arial"/>
        <family val="2"/>
      </rPr>
      <t xml:space="preserve"> mm
- filterska površina:       1,13 m</t>
    </r>
    <r>
      <rPr>
        <vertAlign val="superscript"/>
        <sz val="8"/>
        <rFont val="Arial"/>
        <family val="2"/>
        <charset val="238"/>
      </rPr>
      <t>2</t>
    </r>
    <r>
      <rPr>
        <sz val="8"/>
        <rFont val="Arial"/>
        <family val="2"/>
      </rPr>
      <t xml:space="preserve">
- priključci za bazensku vodu: D125</t>
    </r>
  </si>
  <si>
    <r>
      <t xml:space="preserve">-Medij: </t>
    </r>
    <r>
      <rPr>
        <b/>
        <sz val="8"/>
        <rFont val="Arial CE"/>
        <charset val="238"/>
      </rPr>
      <t>SLATKA</t>
    </r>
    <r>
      <rPr>
        <sz val="8"/>
        <rFont val="Arial CE"/>
        <family val="2"/>
        <charset val="238"/>
      </rPr>
      <t xml:space="preserve"> KLORIRANA voda
-Protok: </t>
    </r>
    <r>
      <rPr>
        <b/>
        <sz val="8"/>
        <rFont val="Arial CE"/>
        <charset val="238"/>
      </rPr>
      <t>33</t>
    </r>
    <r>
      <rPr>
        <sz val="8"/>
        <rFont val="Arial CE"/>
        <family val="2"/>
        <charset val="238"/>
      </rPr>
      <t xml:space="preserve"> m</t>
    </r>
    <r>
      <rPr>
        <vertAlign val="superscript"/>
        <sz val="8"/>
        <rFont val="Arial CE"/>
        <charset val="238"/>
      </rPr>
      <t>3</t>
    </r>
    <r>
      <rPr>
        <sz val="8"/>
        <rFont val="Arial CE"/>
        <family val="2"/>
        <charset val="238"/>
      </rPr>
      <t>/h</t>
    </r>
  </si>
  <si>
    <t>Odzračivanje: 2"
Ispust: 3/4"
Propuhivanje: 2"</t>
  </si>
  <si>
    <t>Težina pogonska: 3.325 kg</t>
  </si>
  <si>
    <r>
      <t xml:space="preserve">Tip: OLOT </t>
    </r>
    <r>
      <rPr>
        <b/>
        <sz val="8"/>
        <rFont val="Arial"/>
        <family val="2"/>
        <charset val="238"/>
      </rPr>
      <t>Ø</t>
    </r>
    <r>
      <rPr>
        <b/>
        <sz val="8"/>
        <rFont val="Arial CE"/>
        <family val="2"/>
        <charset val="238"/>
      </rPr>
      <t>1200 DIN 19643 (07356)</t>
    </r>
  </si>
  <si>
    <r>
      <t>Q= 70 m</t>
    </r>
    <r>
      <rPr>
        <vertAlign val="superscript"/>
        <sz val="8"/>
        <rFont val="Arial"/>
        <family val="2"/>
      </rPr>
      <t>3</t>
    </r>
    <r>
      <rPr>
        <sz val="8"/>
        <rFont val="Arial"/>
        <family val="2"/>
      </rPr>
      <t>/h; ΔP= 270 mbar (pri t= 20°C; 1013 mbar)</t>
    </r>
  </si>
  <si>
    <r>
      <t>Q</t>
    </r>
    <r>
      <rPr>
        <vertAlign val="subscript"/>
        <sz val="8"/>
        <rFont val="Arial"/>
        <family val="2"/>
      </rPr>
      <t>max</t>
    </r>
    <r>
      <rPr>
        <sz val="8"/>
        <rFont val="Arial"/>
        <family val="2"/>
      </rPr>
      <t>= 222 m</t>
    </r>
    <r>
      <rPr>
        <vertAlign val="superscript"/>
        <sz val="8"/>
        <rFont val="Arial"/>
        <family val="2"/>
      </rPr>
      <t>3</t>
    </r>
    <r>
      <rPr>
        <sz val="8"/>
        <rFont val="Arial"/>
        <family val="2"/>
      </rPr>
      <t>/h; ΔP</t>
    </r>
    <r>
      <rPr>
        <vertAlign val="subscript"/>
        <sz val="8"/>
        <rFont val="Arial"/>
        <family val="2"/>
      </rPr>
      <t>max</t>
    </r>
    <r>
      <rPr>
        <sz val="8"/>
        <rFont val="Arial"/>
        <family val="2"/>
      </rPr>
      <t>= 410 mbar</t>
    </r>
  </si>
  <si>
    <r>
      <t>N</t>
    </r>
    <r>
      <rPr>
        <vertAlign val="subscript"/>
        <sz val="8"/>
        <rFont val="Arial"/>
        <family val="2"/>
      </rPr>
      <t>el</t>
    </r>
    <r>
      <rPr>
        <sz val="8"/>
        <rFont val="Arial"/>
        <family val="2"/>
      </rPr>
      <t>= 3,4 kW (220/380V, 3f 2V; 50 Hz; IP54)</t>
    </r>
  </si>
  <si>
    <r>
      <t xml:space="preserve">Tip: </t>
    </r>
    <r>
      <rPr>
        <b/>
        <sz val="8"/>
        <rFont val="Arial"/>
        <family val="2"/>
        <charset val="238"/>
      </rPr>
      <t>31094</t>
    </r>
  </si>
  <si>
    <t>-ARV ø1"-A RAVNI (49381), h= 134mm</t>
  </si>
  <si>
    <t>Jednostupanjska samousisna (3m) centrifugalna crpka, horizontalne konstrukcije iz termoplastičnog materijala.
Priključak usisni aksijalni s prednje strane, priključak tlačni vertikalni.
Komplet sa grubim predfilterom sa košaricom sa providnim revizionim poklopcem ~10lit.
Maksimalna temperatura ambijentalnog zraka 60°C.
Maksimalna temperatura medija 40°C.
Tehnički podaci:</t>
  </si>
  <si>
    <r>
      <t>Q= 27,0 m</t>
    </r>
    <r>
      <rPr>
        <vertAlign val="superscript"/>
        <sz val="8"/>
        <rFont val="Arial"/>
        <family val="2"/>
      </rPr>
      <t>3</t>
    </r>
    <r>
      <rPr>
        <sz val="8"/>
        <rFont val="Arial"/>
        <family val="2"/>
      </rPr>
      <t>/h uz H= 14,0 m
P</t>
    </r>
    <r>
      <rPr>
        <vertAlign val="subscript"/>
        <sz val="8"/>
        <rFont val="Arial"/>
        <family val="2"/>
      </rPr>
      <t>el1</t>
    </r>
    <r>
      <rPr>
        <sz val="8"/>
        <rFont val="Arial"/>
        <family val="2"/>
      </rPr>
      <t>/P</t>
    </r>
    <r>
      <rPr>
        <vertAlign val="subscript"/>
        <sz val="8"/>
        <rFont val="Arial"/>
        <family val="2"/>
      </rPr>
      <t>el2</t>
    </r>
    <r>
      <rPr>
        <sz val="8"/>
        <rFont val="Arial"/>
        <family val="2"/>
      </rPr>
      <t>= 2,70/2,20 kW (3~ Y/Δ 400/230V; 50 Hz; I=4,60/8,0A; IPX4; 40(60°C))
D1/D2= D90/D90
n= 2840 min</t>
    </r>
    <r>
      <rPr>
        <vertAlign val="superscript"/>
        <sz val="8"/>
        <rFont val="Arial"/>
        <family val="2"/>
      </rPr>
      <t>-1</t>
    </r>
  </si>
  <si>
    <r>
      <t xml:space="preserve">Tip: </t>
    </r>
    <r>
      <rPr>
        <b/>
        <sz val="8"/>
        <rFont val="Arial"/>
        <family val="2"/>
      </rPr>
      <t>BADU 90/40</t>
    </r>
  </si>
  <si>
    <t>Izrada i ugradba nosivog čeličnog okvira, izrađen iz kvadratne cijevi □50mm za ugradbu crpke na pod, komplet sa pločom iz čeličnog lima i sidrenim vijcima za pod.</t>
  </si>
  <si>
    <r>
      <t>-</t>
    </r>
    <r>
      <rPr>
        <sz val="8"/>
        <rFont val="Arial"/>
        <family val="2"/>
        <charset val="238"/>
      </rPr>
      <t>Ø80</t>
    </r>
    <r>
      <rPr>
        <sz val="8"/>
        <rFont val="Arial CE"/>
        <charset val="238"/>
      </rPr>
      <t xml:space="preserve"> (20241)</t>
    </r>
  </si>
  <si>
    <r>
      <t>-</t>
    </r>
    <r>
      <rPr>
        <sz val="8"/>
        <rFont val="Arial"/>
        <family val="2"/>
        <charset val="238"/>
      </rPr>
      <t>Ø80</t>
    </r>
    <r>
      <rPr>
        <sz val="8"/>
        <rFont val="Arial CE"/>
        <charset val="238"/>
      </rPr>
      <t xml:space="preserve"> (20233)</t>
    </r>
  </si>
  <si>
    <t>C.2.</t>
  </si>
  <si>
    <t xml:space="preserve"> -D125 CH100</t>
  </si>
  <si>
    <t xml:space="preserve"> -D63 CH 050</t>
  </si>
  <si>
    <r>
      <t xml:space="preserve">Dobava i ugradba </t>
    </r>
    <r>
      <rPr>
        <b/>
        <sz val="8"/>
        <rFont val="Arial"/>
        <family val="2"/>
      </rPr>
      <t xml:space="preserve">nepovratnih ventila na oprugu, izrađeno </t>
    </r>
    <r>
      <rPr>
        <sz val="8"/>
        <rFont val="Arial"/>
        <family val="2"/>
      </rPr>
      <t>iz tvrdog PVC-Ua, NP10, predviđenih za ljepljenje.</t>
    </r>
  </si>
  <si>
    <r>
      <t xml:space="preserve">Dobava i ugradba ravnog </t>
    </r>
    <r>
      <rPr>
        <b/>
        <sz val="8"/>
        <rFont val="Arial"/>
        <family val="2"/>
      </rPr>
      <t>revizionog</t>
    </r>
    <r>
      <rPr>
        <sz val="8"/>
        <rFont val="Arial"/>
        <family val="2"/>
      </rPr>
      <t xml:space="preserve"> komada iz providnog PVC-a, za vizualnu kontrolu pri ispiranju filtera, komplet sa protuprirubnicama i setom vijaka za stezanje.</t>
    </r>
  </si>
  <si>
    <t>C.3.</t>
  </si>
  <si>
    <t>Tip : 20284N (330x330x245mm, D110mm)</t>
  </si>
  <si>
    <t>Dužine 1.0m'</t>
  </si>
  <si>
    <t>C.4.</t>
  </si>
  <si>
    <t>VODENI TOBOGAN</t>
  </si>
  <si>
    <t>Komplet sa izradom radioničkih nacrta te statičkog izračuna nosive podkonstrukcije i armature temelja, sa ovjerom od strane ovlaštenog inženjera.</t>
  </si>
  <si>
    <t>1.Elementi predviđen za ugradbu u bazenu, sa završetkom u vodi, istek tobogana u vodi (izrađeno u skladu sa EN 1096, EN 1176, EN 13451).
Klasifikacija tipa tobogana: Type 1.1 - 1 kom.
Komplet: startna platforma sa pristupnim stepeništem sa ogradom prema skici iz projekta, nosiva podkonstrukcija, zaštitna obloga podkonstrukcije, protuklizna gazišta, hidraulički priključak
Predviđeni protok: 15 m3/h
Dubina vode bazena: 0,3m
Proizvod kao: Dieresin, Italia; Tip: WATER MELON</t>
  </si>
  <si>
    <t>Tip : 20284N (330x330x245mm, D110mm: 33,5 m3/h)</t>
  </si>
  <si>
    <r>
      <t>Q= 15,0 m</t>
    </r>
    <r>
      <rPr>
        <vertAlign val="superscript"/>
        <sz val="8"/>
        <rFont val="Arial"/>
        <family val="2"/>
      </rPr>
      <t>3</t>
    </r>
    <r>
      <rPr>
        <sz val="8"/>
        <rFont val="Arial"/>
        <family val="2"/>
      </rPr>
      <t>/h uz H= 15,5m
P</t>
    </r>
    <r>
      <rPr>
        <vertAlign val="subscript"/>
        <sz val="8"/>
        <rFont val="Arial"/>
        <family val="2"/>
      </rPr>
      <t>el1</t>
    </r>
    <r>
      <rPr>
        <sz val="8"/>
        <rFont val="Arial"/>
        <family val="2"/>
      </rPr>
      <t>/P</t>
    </r>
    <r>
      <rPr>
        <vertAlign val="subscript"/>
        <sz val="8"/>
        <rFont val="Arial"/>
        <family val="2"/>
      </rPr>
      <t>el2</t>
    </r>
    <r>
      <rPr>
        <sz val="8"/>
        <rFont val="Arial"/>
        <family val="2"/>
      </rPr>
      <t>= 1,90/1,50 kW (3~ Y/Δ 400/230V; 50 Hz; I=3,30/5,70A; IPX4; 40(60°C))
D1/D2= D75/D75
n= 2840 min</t>
    </r>
    <r>
      <rPr>
        <vertAlign val="superscript"/>
        <sz val="8"/>
        <rFont val="Arial"/>
        <family val="2"/>
      </rPr>
      <t>-1</t>
    </r>
  </si>
  <si>
    <t>Tip: BADU Resort 90/30</t>
  </si>
  <si>
    <t>7.) Kuglaste slavine iz tvrdog PVC-Ua, prema HRN EN 1452-4, s ručicom i holenderskim priključcima, te materijalom za spajanje i nošenje.</t>
  </si>
  <si>
    <r>
      <t>-</t>
    </r>
    <r>
      <rPr>
        <sz val="8"/>
        <rFont val="Arial"/>
        <family val="2"/>
        <charset val="238"/>
      </rPr>
      <t>Ø65</t>
    </r>
  </si>
  <si>
    <t>10) Manometar, okrugli 0÷3 bar, priključak 1/2", komplet sa kuglastom slavinom za odvajanje i priključkom na razdjelnik/cjevovod.</t>
  </si>
  <si>
    <t>11) Vakuummetar, okrugli 0÷3 bar, priključak 1/2", komplet sa kuglastom slavinom za odvajanje i priključkom na razdjelnik.</t>
  </si>
  <si>
    <r>
      <t xml:space="preserve">Dobava i ugradba podvodnih </t>
    </r>
    <r>
      <rPr>
        <b/>
        <sz val="8"/>
        <rFont val="Arial"/>
        <family val="2"/>
        <charset val="238"/>
      </rPr>
      <t>reflektora</t>
    </r>
    <r>
      <rPr>
        <sz val="8"/>
        <rFont val="Arial"/>
        <family val="2"/>
      </rPr>
      <t xml:space="preserve"> sa ukrasnom maskom iz V4A 316L nehrđajućeg čelika, 100 W/30 VDC, sa blendom okruglog oblika, komplet sa kućištem ("gnjezdom") za ugradnju u betonsku školjku bazena, priključnim kabelom dužine 5÷15m.</t>
    </r>
  </si>
  <si>
    <r>
      <t xml:space="preserve">Dobava i ugradba </t>
    </r>
    <r>
      <rPr>
        <b/>
        <sz val="8"/>
        <rFont val="Arial"/>
        <family val="2"/>
        <charset val="238"/>
      </rPr>
      <t>transformatora</t>
    </r>
    <r>
      <rPr>
        <sz val="8"/>
        <rFont val="Arial"/>
        <family val="2"/>
      </rPr>
      <t xml:space="preserve"> za podvodne reflektore 220V/30 V; 100 VA, izveden u zaštiti IP 65, sa 1 izlazom sekundarnog napona sa razlikom 0,5 V.</t>
    </r>
  </si>
  <si>
    <t>C.5.</t>
  </si>
  <si>
    <r>
      <t xml:space="preserve">Pozicija: </t>
    </r>
    <r>
      <rPr>
        <b/>
        <sz val="8"/>
        <rFont val="Arial"/>
        <family val="2"/>
        <charset val="238"/>
      </rPr>
      <t>DB_DC-FL..</t>
    </r>
  </si>
  <si>
    <r>
      <t xml:space="preserve">Proizvod kao: GRUNDFOS, Danska
Tip: </t>
    </r>
    <r>
      <rPr>
        <b/>
        <sz val="8"/>
        <rFont val="Arial"/>
        <family val="2"/>
        <charset val="238"/>
      </rPr>
      <t>DDE-P 6-10 P-PP/V/C-X 3 1 U2U2 F G</t>
    </r>
  </si>
  <si>
    <r>
      <t xml:space="preserve">Pozicija: </t>
    </r>
    <r>
      <rPr>
        <b/>
        <sz val="8"/>
        <rFont val="Arial"/>
        <family val="2"/>
        <charset val="238"/>
      </rPr>
      <t>DB_DC-pH</t>
    </r>
  </si>
  <si>
    <r>
      <t xml:space="preserve">Pozicija: </t>
    </r>
    <r>
      <rPr>
        <b/>
        <sz val="8"/>
        <rFont val="Arial"/>
        <family val="2"/>
        <charset val="238"/>
      </rPr>
      <t>DB_DC-D</t>
    </r>
  </si>
  <si>
    <t>C.6.</t>
  </si>
  <si>
    <r>
      <t>Tip: 01138 - 1.1/2" (Q</t>
    </r>
    <r>
      <rPr>
        <vertAlign val="subscript"/>
        <sz val="8"/>
        <rFont val="Arial"/>
        <family val="2"/>
        <charset val="238"/>
      </rPr>
      <t>±5%</t>
    </r>
    <r>
      <rPr>
        <sz val="8"/>
        <rFont val="Arial"/>
        <family val="2"/>
        <charset val="238"/>
      </rPr>
      <t>= m</t>
    </r>
    <r>
      <rPr>
        <vertAlign val="superscript"/>
        <sz val="8"/>
        <rFont val="Arial"/>
        <family val="2"/>
        <charset val="238"/>
      </rPr>
      <t>3</t>
    </r>
    <r>
      <rPr>
        <sz val="8"/>
        <rFont val="Arial"/>
        <family val="2"/>
        <charset val="238"/>
      </rPr>
      <t>/h)</t>
    </r>
  </si>
  <si>
    <t>R 1.1/2"</t>
  </si>
  <si>
    <t>C.7.</t>
  </si>
  <si>
    <r>
      <t xml:space="preserve">Oznaka: </t>
    </r>
    <r>
      <rPr>
        <b/>
        <sz val="8"/>
        <rFont val="Arial"/>
        <family val="2"/>
        <charset val="238"/>
      </rPr>
      <t>DB_EKO-BT</t>
    </r>
  </si>
  <si>
    <r>
      <t xml:space="preserve"> -RCD</t>
    </r>
    <r>
      <rPr>
        <sz val="8"/>
        <rFont val="Arial"/>
        <family val="2"/>
        <charset val="238"/>
      </rPr>
      <t xml:space="preserve"> 63/0,3A</t>
    </r>
    <r>
      <rPr>
        <sz val="8"/>
        <rFont val="Arial"/>
        <family val="2"/>
      </rPr>
      <t>, 4p, komplet sa osiguračem</t>
    </r>
    <r>
      <rPr>
        <sz val="8"/>
        <rFont val="Arial"/>
        <family val="2"/>
        <charset val="238"/>
      </rPr>
      <t xml:space="preserve"> 4C63</t>
    </r>
    <r>
      <rPr>
        <sz val="8"/>
        <rFont val="Arial"/>
        <family val="2"/>
      </rPr>
      <t>A (3P+N, 4p) i terminalima za daljinski isklop</t>
    </r>
  </si>
  <si>
    <t xml:space="preserve"> - napajanje trofaznog elektromotora TURBOPUHALA ZA PROPUHIVANJE filterske mase, pokretanje  direktno snage 3,4 kW sa signalizacijama rada i greške</t>
  </si>
  <si>
    <t xml:space="preserve"> (3p motorna zaštitna sklopka 7.0-10.0A, 3p sklopnik 20A sa parom pomoćnih kontakata (1NO+1NC), 230V;50Hz, preklopka 1-0-2, 10A)</t>
  </si>
  <si>
    <r>
      <t xml:space="preserve"> - napajanje FILTERSKE CRPKE; pokretanje inverterom; snage do 2.7 kW; 3x380÷415V (</t>
    </r>
    <r>
      <rPr>
        <sz val="8"/>
        <rFont val="Arial"/>
        <family val="2"/>
        <charset val="238"/>
      </rPr>
      <t>automatski</t>
    </r>
    <r>
      <rPr>
        <sz val="8"/>
        <rFont val="Arial"/>
        <family val="2"/>
      </rPr>
      <t xml:space="preserve"> osigurač </t>
    </r>
    <r>
      <rPr>
        <sz val="8"/>
        <rFont val="Arial"/>
        <family val="2"/>
        <charset val="238"/>
      </rPr>
      <t>3C10A</t>
    </r>
    <r>
      <rPr>
        <sz val="8"/>
        <rFont val="Arial"/>
        <family val="2"/>
      </rPr>
      <t xml:space="preserve">, 3p sklopka 0-1, </t>
    </r>
    <r>
      <rPr>
        <sz val="8"/>
        <rFont val="Arial"/>
        <family val="2"/>
        <charset val="238"/>
      </rPr>
      <t>16A</t>
    </r>
    <r>
      <rPr>
        <sz val="8"/>
        <rFont val="Arial"/>
        <family val="2"/>
      </rPr>
      <t>)</t>
    </r>
  </si>
  <si>
    <t xml:space="preserve"> - napajanje CRPKE VODENE ATRAKCIJE; pokretanje direktno; snage do 1,9 kW; 3x380÷415V (osigurač 1xC16A, 1p sklopka 0-1, 16A)</t>
  </si>
  <si>
    <r>
      <t xml:space="preserve"> - napajanje grupe TRANSFORMATORA PODVODNIH REFLEKTORA; snage do 3x0,100 kW; (</t>
    </r>
    <r>
      <rPr>
        <sz val="8"/>
        <rFont val="Arial"/>
        <family val="2"/>
        <charset val="238"/>
      </rPr>
      <t>RCBO's 10/0,03A, 2p</t>
    </r>
    <r>
      <rPr>
        <sz val="8"/>
        <rFont val="Arial"/>
        <family val="2"/>
      </rPr>
      <t>,1p sklopnik 20A sa parom pomoćnih kontakata (1NO+1NC), preklopka 1-0-2, 10A)</t>
    </r>
  </si>
  <si>
    <t>Vremenski kanali:
-filtracija-crpka
-filtracija ECO-crpka
-uzorak-crpka
-vodena igračka DB_CVI1-crpka</t>
  </si>
  <si>
    <t>Tip:</t>
  </si>
  <si>
    <t>Modul AI signala (8 signala) CLIOL 821A</t>
  </si>
  <si>
    <t>Modul AO signala (8 signala) CLIOL 822A</t>
  </si>
  <si>
    <t>Modul DI signala (12 signala) CLIOL 823A</t>
  </si>
  <si>
    <t>Modul DO signala (6 signala) CLIOL 824A</t>
  </si>
  <si>
    <t>D125</t>
  </si>
  <si>
    <t>D.</t>
  </si>
  <si>
    <t>FILTERSKA STANICA I OSTALO</t>
  </si>
  <si>
    <t>Dobava i ugradba potopljenih crpki, za čiste/nečiste vode.</t>
  </si>
  <si>
    <r>
      <t>G</t>
    </r>
    <r>
      <rPr>
        <vertAlign val="subscript"/>
        <sz val="8"/>
        <rFont val="Arial"/>
        <family val="2"/>
      </rPr>
      <t>w</t>
    </r>
    <r>
      <rPr>
        <sz val="8"/>
        <rFont val="Arial"/>
        <family val="2"/>
      </rPr>
      <t xml:space="preserve"> = 9,0 m</t>
    </r>
    <r>
      <rPr>
        <vertAlign val="superscript"/>
        <sz val="8"/>
        <rFont val="Arial"/>
        <family val="2"/>
      </rPr>
      <t>3</t>
    </r>
    <r>
      <rPr>
        <sz val="8"/>
        <rFont val="Arial"/>
        <family val="2"/>
      </rPr>
      <t>/h; H= 3,5 m</t>
    </r>
  </si>
  <si>
    <r>
      <t>N</t>
    </r>
    <r>
      <rPr>
        <vertAlign val="subscript"/>
        <sz val="8"/>
        <rFont val="Arial"/>
        <family val="2"/>
      </rPr>
      <t>el</t>
    </r>
    <r>
      <rPr>
        <sz val="8"/>
        <rFont val="Arial"/>
        <family val="2"/>
      </rPr>
      <t xml:space="preserve"> = 0,55 kW (1x230V~; 50Hz; IP68)</t>
    </r>
  </si>
  <si>
    <t>Izlaz crpke: 1.1/4"</t>
  </si>
  <si>
    <t>Maksimalna veličina čestica: 25mm</t>
  </si>
  <si>
    <t>komplet sa:</t>
  </si>
  <si>
    <t xml:space="preserve"> -VERTIKALNIM plovkom i sklopkom razine za uključenje i isključenje</t>
  </si>
  <si>
    <t xml:space="preserve"> -spojni kabel 10m</t>
  </si>
  <si>
    <t>Proizvod kao: PEDROLLO, Italia
Tip: TOP 3 Vortex/GM</t>
  </si>
  <si>
    <r>
      <t>G</t>
    </r>
    <r>
      <rPr>
        <vertAlign val="subscript"/>
        <sz val="8"/>
        <rFont val="Arial"/>
        <family val="2"/>
      </rPr>
      <t>w</t>
    </r>
    <r>
      <rPr>
        <sz val="8"/>
        <rFont val="Arial"/>
        <family val="2"/>
      </rPr>
      <t xml:space="preserve"> = 7,0 m</t>
    </r>
    <r>
      <rPr>
        <vertAlign val="superscript"/>
        <sz val="8"/>
        <rFont val="Arial"/>
        <family val="2"/>
      </rPr>
      <t>3</t>
    </r>
    <r>
      <rPr>
        <sz val="8"/>
        <rFont val="Arial"/>
        <family val="2"/>
      </rPr>
      <t>/h; H= 5,0 m</t>
    </r>
  </si>
  <si>
    <t>Dobava i ugradba potopljenih crpki, za agresivne vode.</t>
  </si>
  <si>
    <r>
      <t>G</t>
    </r>
    <r>
      <rPr>
        <vertAlign val="subscript"/>
        <sz val="8"/>
        <rFont val="Arial"/>
        <family val="2"/>
      </rPr>
      <t>w</t>
    </r>
    <r>
      <rPr>
        <sz val="8"/>
        <rFont val="Arial"/>
        <family val="2"/>
      </rPr>
      <t xml:space="preserve"> = 8,0 m</t>
    </r>
    <r>
      <rPr>
        <vertAlign val="superscript"/>
        <sz val="8"/>
        <rFont val="Arial"/>
        <family val="2"/>
      </rPr>
      <t>3</t>
    </r>
    <r>
      <rPr>
        <sz val="8"/>
        <rFont val="Arial"/>
        <family val="2"/>
      </rPr>
      <t>/h; H= 4,0 m</t>
    </r>
  </si>
  <si>
    <r>
      <t>N</t>
    </r>
    <r>
      <rPr>
        <vertAlign val="subscript"/>
        <sz val="8"/>
        <rFont val="Arial"/>
        <family val="2"/>
      </rPr>
      <t>el</t>
    </r>
    <r>
      <rPr>
        <sz val="8"/>
        <rFont val="Arial"/>
        <family val="2"/>
      </rPr>
      <t xml:space="preserve"> = 0,37 kW (1x230V~; 50Hz; IP68)</t>
    </r>
  </si>
  <si>
    <t>Maksimalna veličina čestica: 10mm</t>
  </si>
  <si>
    <t>Usisna ploča i osovina motora iz AISI 316L</t>
  </si>
  <si>
    <t xml:space="preserve"> -plovkom i sklopkom razine za uključenje i isključenje</t>
  </si>
  <si>
    <t>Proizvod kao: PEDROLLO, Italia
Tip: TOP 2 LA GM</t>
  </si>
  <si>
    <r>
      <t xml:space="preserve">Dobava pokretne </t>
    </r>
    <r>
      <rPr>
        <b/>
        <sz val="8"/>
        <rFont val="Arial"/>
        <family val="2"/>
      </rPr>
      <t>crpke</t>
    </r>
    <r>
      <rPr>
        <sz val="8"/>
        <rFont val="Arial"/>
        <family val="2"/>
      </rPr>
      <t xml:space="preserve"> za ručno </t>
    </r>
    <r>
      <rPr>
        <b/>
        <sz val="8"/>
        <rFont val="Arial"/>
        <family val="2"/>
      </rPr>
      <t>čišćenje</t>
    </r>
    <r>
      <rPr>
        <sz val="8"/>
        <rFont val="Arial"/>
        <family val="2"/>
      </rPr>
      <t xml:space="preserve"> dna i stijenki bazena.</t>
    </r>
  </si>
  <si>
    <r>
      <t>Pumpa s grubim predfilterom, ugrađena na mobilnim kolicima:
-Q= 16 m</t>
    </r>
    <r>
      <rPr>
        <vertAlign val="superscript"/>
        <sz val="8"/>
        <rFont val="Arial"/>
        <family val="2"/>
      </rPr>
      <t>3</t>
    </r>
    <r>
      <rPr>
        <sz val="8"/>
        <rFont val="Arial"/>
        <family val="2"/>
      </rPr>
      <t>/h
-H= 10 m
-N</t>
    </r>
    <r>
      <rPr>
        <vertAlign val="subscript"/>
        <sz val="8"/>
        <rFont val="Arial"/>
        <family val="2"/>
      </rPr>
      <t>el</t>
    </r>
    <r>
      <rPr>
        <sz val="8"/>
        <rFont val="Arial"/>
        <family val="2"/>
      </rPr>
      <t xml:space="preserve"> = 0,76 kW,  230 V, 50 Hz</t>
    </r>
  </si>
  <si>
    <t>komplet sa 20 m fleksibilne cijevi, teleskopskom ručicom dužine 2÷4m, usisačem blata i komplet četaka.</t>
  </si>
  <si>
    <r>
      <t xml:space="preserve">Dobava automatskog podvodnog </t>
    </r>
    <r>
      <rPr>
        <b/>
        <sz val="8"/>
        <rFont val="Arial"/>
        <family val="2"/>
        <charset val="238"/>
      </rPr>
      <t>samopokretnog čistača dna bazena</t>
    </r>
    <r>
      <rPr>
        <sz val="8"/>
        <rFont val="Arial"/>
        <family val="2"/>
      </rPr>
      <t>, (opremljenog scannig tehnologiom za reducirane cikluse čišćenja) komplet s plivajućim kabelom dužine 20m' i pratećim transformatorom s indikatorom, te daljinskim bezžičnim upravljačem.</t>
    </r>
  </si>
  <si>
    <t>Proizvod kao: ASTRAL, Španjolska
Tip kao: DOLPHIN ULTRAKLEEN</t>
  </si>
  <si>
    <t>Dobava mrežice za čišćenje grubih nečistoća, komplet s teleskopskom ručicom dužine 2÷4m.</t>
  </si>
  <si>
    <r>
      <t xml:space="preserve">Dobava i ugradba </t>
    </r>
    <r>
      <rPr>
        <b/>
        <sz val="8"/>
        <rFont val="Arial"/>
        <family val="2"/>
        <charset val="238"/>
      </rPr>
      <t>podne</t>
    </r>
    <r>
      <rPr>
        <sz val="8"/>
        <rFont val="Arial"/>
        <family val="2"/>
      </rPr>
      <t xml:space="preserve"> </t>
    </r>
    <r>
      <rPr>
        <b/>
        <sz val="8"/>
        <rFont val="Arial"/>
        <family val="2"/>
        <charset val="238"/>
      </rPr>
      <t>rešetke</t>
    </r>
    <r>
      <rPr>
        <sz val="8"/>
        <rFont val="Arial"/>
        <family val="2"/>
      </rPr>
      <t xml:space="preserve"> u podu strojarnice, komplet s protuokvirom, sifonom, priključkom na ispustni cjevovod.</t>
    </r>
  </si>
  <si>
    <t xml:space="preserve"> -Podna rešetka dimenzije 300x300 mm</t>
  </si>
  <si>
    <t>D63</t>
  </si>
  <si>
    <t>Dobava i ugradba umivaonika opremljenog sa prskalicom za ispiranje očiju od kemikalija (fontanom), komplet sa slavinama i sifonom, oznakama za rukovanje.</t>
  </si>
  <si>
    <t>Dobava i ugradba vratašca s kvakom iz PVC profila sa zaokretnim krilom sa otvaranjem prema van, sa ispunom iz punog panela iz PUR pjene, za pristup kompenzacionom/taložnom spremniku.</t>
  </si>
  <si>
    <t>Dimenzija otvora: ŠxV=120x100cm</t>
  </si>
  <si>
    <t>Izrada i ugradba penjalica iz okruglog željeza minimalne dimenzije ø16mm, gazišta širine min. 35cm postavljenih na minimalno vertikalnom razmaku od najviše 30cm, udaljene od površine stijene najmanje 15cm.</t>
  </si>
  <si>
    <t>Dobava i postavljanje prijenosnih teleskopskih ljestvi, visine do 300 cm</t>
  </si>
  <si>
    <t>Dobava i postavljanje aparata za početno gašenje požara suhim prahom</t>
  </si>
  <si>
    <t>S 6 kg</t>
  </si>
  <si>
    <r>
      <t>Pomoćni</t>
    </r>
    <r>
      <rPr>
        <sz val="8"/>
        <rFont val="Arial"/>
        <family val="2"/>
        <charset val="238"/>
      </rPr>
      <t xml:space="preserve"> građevinski </t>
    </r>
    <r>
      <rPr>
        <b/>
        <sz val="8"/>
        <rFont val="Arial"/>
        <family val="2"/>
      </rPr>
      <t>radovi</t>
    </r>
    <r>
      <rPr>
        <sz val="8"/>
        <rFont val="Arial"/>
        <family val="2"/>
        <charset val="238"/>
      </rPr>
      <t xml:space="preserve"> pri izvedbi strojarskih instalacija bazenske tehnike, izvedba proboja kroz stijenke, izrada pozicijskih nacrta za prolaze instalacija kroz AB stijenku i izrada detalja za plan oplate, izrada građevinske dokumentacije za stvarno nabavljenu strojarsku opremu i izvedba instalacija prema tehnološkim pripremama izvođača strojarskih instalacija;</t>
    </r>
  </si>
  <si>
    <t>bušenje zidova i ostale građevinske konstrukcije, kontrola izvedenih proboja kroz oplatu i ugradnja ugradbenih elemenata bazenske opreme za strojarske instalacije i opremu u armaturu, odnosno oplatu, koordinacija i suradnja s izvođačem građevinskih radova.</t>
  </si>
  <si>
    <t>Štemanje "gnijezda" za ugradbu mlaznica, preljevnih odvoda, ispusta, te zatvaranje otvora nakon ugradbe mlaznice, komplet obrađeno za polaganje hidroizolacije.</t>
  </si>
  <si>
    <r>
      <t xml:space="preserve">Izvedba privremenog </t>
    </r>
    <r>
      <rPr>
        <b/>
        <sz val="8"/>
        <rFont val="Arial"/>
        <family val="2"/>
      </rPr>
      <t>zatvaranja,</t>
    </r>
    <r>
      <rPr>
        <sz val="8"/>
        <rFont val="Arial"/>
        <family val="2"/>
        <charset val="238"/>
      </rPr>
      <t xml:space="preserve"> odnosno pripreme za spajanje cjevovoda na tlačnu probu prije izvedbe betonske ploče, reguliranje privremenih ispusta, pražnjenje cjevovoda i ispiranje, privremene zapornice i zaštita za vrijeme izvođenja građevinskih radova, održavanje tlaka pod kontrolom za vrijeme betoniranja.</t>
    </r>
  </si>
  <si>
    <r>
      <t>Punjenje</t>
    </r>
    <r>
      <rPr>
        <sz val="8"/>
        <rFont val="Arial"/>
        <family val="2"/>
        <charset val="238"/>
      </rPr>
      <t xml:space="preserve"> bazenskog sustava vodom.</t>
    </r>
  </si>
  <si>
    <r>
      <t>Tlačna</t>
    </r>
    <r>
      <rPr>
        <sz val="8"/>
        <rFont val="Arial"/>
        <family val="2"/>
      </rPr>
      <t xml:space="preserve"> </t>
    </r>
    <r>
      <rPr>
        <b/>
        <sz val="8"/>
        <rFont val="Arial"/>
        <family val="2"/>
        <charset val="238"/>
      </rPr>
      <t>proba</t>
    </r>
    <r>
      <rPr>
        <sz val="8"/>
        <rFont val="Arial"/>
        <family val="2"/>
      </rPr>
      <t xml:space="preserve"> instalacije na nepropusnost pod radnim tlakom uz podešavanje i balansiranje mreže, prije građevinskih zatvaranja.</t>
    </r>
  </si>
  <si>
    <r>
      <t>Hiperkloriranje</t>
    </r>
    <r>
      <rPr>
        <sz val="8"/>
        <rFont val="Arial"/>
        <family val="2"/>
      </rPr>
      <t xml:space="preserve"> sustava.</t>
    </r>
  </si>
  <si>
    <r>
      <t xml:space="preserve">Pripremni i završni </t>
    </r>
    <r>
      <rPr>
        <sz val="8"/>
        <rFont val="Arial"/>
        <family val="2"/>
        <charset val="238"/>
      </rPr>
      <t>radovi, zacrtavanje, usklađivanje sa zatečenim stanjem, izrada detalja i radne dokumentacije, koordinacija radova, davanje uputa, kontrola izvedenih pomoćnih građevinskih radova s preuzimanjem radova zapisnikom o pravilnosti izvedbe, hladna tlačna proba p = 4,0 bar za tlačni dio, za protočni i ispusni cjevovod i s p = 8 bar za cjevovod kemikalija, održavanje tlaka pmin = 3,0 bar za podni razvod pod tlakom za vrijeme betoniranja AB ploče, koordinacija i usklađivanje sustava bazenske tehnike s drugim izvođačima</t>
    </r>
  </si>
  <si>
    <t>instalacijskih radova ili s dobavljačima opreme, punjenje bazena vodom, ispiranje sustava, čišćenje i dezinfekcija sustava, puštanje u pogon, funkcionalna proba i regulacija pogona uz podešavanje parametara sa istovremenim upoznavanje i educiranje osoblja investitora i uz kontrolu osposobljenosti osoblja, sa izradom zapisnika, predaja atestne dokumentacije, garancija i radova.</t>
  </si>
  <si>
    <r>
      <t xml:space="preserve">Izrada funkcionalne </t>
    </r>
    <r>
      <rPr>
        <b/>
        <sz val="8"/>
        <rFont val="Arial CE"/>
        <charset val="238"/>
      </rPr>
      <t>sheme</t>
    </r>
    <r>
      <rPr>
        <sz val="8"/>
        <rFont val="Arial CE"/>
        <family val="2"/>
        <charset val="238"/>
      </rPr>
      <t xml:space="preserve"> stvarno izvedenog stanja, sa uputama o rukovanju, jednom uokvirena (ostakljena ili plastificirana) i 2 puta u mapi.</t>
    </r>
  </si>
  <si>
    <r>
      <t xml:space="preserve">Izrada </t>
    </r>
    <r>
      <rPr>
        <b/>
        <sz val="8"/>
        <rFont val="Arial"/>
        <family val="2"/>
        <charset val="238"/>
      </rPr>
      <t>projekta izvedenog stanja</t>
    </r>
    <r>
      <rPr>
        <sz val="8"/>
        <rFont val="Arial"/>
        <family val="2"/>
      </rPr>
      <t xml:space="preserve">, te uputa o načinu rukovanja i održavanja instalacije.   </t>
    </r>
  </si>
  <si>
    <r>
      <t xml:space="preserve">Ispitivanje </t>
    </r>
    <r>
      <rPr>
        <b/>
        <sz val="8"/>
        <rFont val="Arial"/>
        <family val="2"/>
      </rPr>
      <t>bazenskog protoka</t>
    </r>
    <r>
      <rPr>
        <sz val="8"/>
        <rFont val="Arial"/>
        <family val="2"/>
      </rPr>
      <t xml:space="preserve"> indikatorskom bojom Eriochrome-black-T koncentracijom 10g/50m</t>
    </r>
    <r>
      <rPr>
        <vertAlign val="superscript"/>
        <sz val="8"/>
        <rFont val="Arial"/>
        <family val="2"/>
      </rPr>
      <t>3</t>
    </r>
    <r>
      <rPr>
        <sz val="8"/>
        <rFont val="Arial"/>
        <family val="2"/>
      </rPr>
      <t xml:space="preserve"> bazenske vode, prema HRN EN 16713-2:2016, uz snimanje videokamerom u boji, sa izradom zapisa na trajnom mediju CD, DVD i sl.</t>
    </r>
  </si>
  <si>
    <r>
      <t xml:space="preserve">Ispitivanje </t>
    </r>
    <r>
      <rPr>
        <b/>
        <sz val="8"/>
        <rFont val="Arial"/>
        <family val="2"/>
        <charset val="238"/>
      </rPr>
      <t>uzorka bazenske vode</t>
    </r>
    <r>
      <rPr>
        <sz val="8"/>
        <rFont val="Arial"/>
        <family val="2"/>
        <charset val="238"/>
      </rPr>
      <t xml:space="preserve"> (prije uporabe i pri zapunjenosti kupačima u pogonu)</t>
    </r>
  </si>
  <si>
    <r>
      <t xml:space="preserve">Ispitivanje </t>
    </r>
    <r>
      <rPr>
        <b/>
        <sz val="8"/>
        <rFont val="Arial"/>
        <family val="2"/>
        <charset val="238"/>
      </rPr>
      <t>radne opreme</t>
    </r>
  </si>
  <si>
    <r>
      <t xml:space="preserve">Ispitivanje </t>
    </r>
    <r>
      <rPr>
        <b/>
        <sz val="8"/>
        <rFont val="Arial"/>
        <family val="2"/>
        <charset val="238"/>
      </rPr>
      <t>radnog okoliša</t>
    </r>
  </si>
  <si>
    <r>
      <t>Transport</t>
    </r>
    <r>
      <rPr>
        <sz val="8"/>
        <rFont val="Arial"/>
        <family val="2"/>
      </rPr>
      <t xml:space="preserve"> opreme, materijala i alata na gradilište, te povrat preostalog materijala s gradilišta nakon završene montaže</t>
    </r>
  </si>
  <si>
    <t>E.</t>
  </si>
  <si>
    <t>VENTILACIJA FILTERSKE STANICE / SPREMIŠTA KEMIKALIJA</t>
  </si>
  <si>
    <t>DN122</t>
  </si>
  <si>
    <t>Dobava i ugradba centrifugalnog ventilatora, predviđenog za odsis kemijski korozivnih plinova (sulfatna kiselina i sl.), tijelo i lopatice izrađene iz polopropilena, sa površinskim slojem iz nylona tretiranog grafitom. Zaštita od prskanja vode. Komplet sa nosačima. Prema 89/392/CE direktivi i EB 292 1 i 2, UNI EN 294 i IEC 204-1 i 204-2.</t>
  </si>
  <si>
    <r>
      <t xml:space="preserve">Pozicija: </t>
    </r>
    <r>
      <rPr>
        <b/>
        <sz val="8"/>
        <rFont val="Arial"/>
        <family val="2"/>
        <charset val="238"/>
      </rPr>
      <t>FS_OVFS</t>
    </r>
  </si>
  <si>
    <r>
      <t>V= 2.000 m</t>
    </r>
    <r>
      <rPr>
        <vertAlign val="superscript"/>
        <sz val="8"/>
        <rFont val="Arial"/>
        <family val="2"/>
        <charset val="238"/>
      </rPr>
      <t>3</t>
    </r>
    <r>
      <rPr>
        <sz val="8"/>
        <rFont val="Arial"/>
        <family val="2"/>
        <charset val="238"/>
      </rPr>
      <t>/h</t>
    </r>
  </si>
  <si>
    <t>Δp= 270 Pa</t>
  </si>
  <si>
    <t>n= 1.400 min-1</t>
  </si>
  <si>
    <t>Leq = 55 dB(A)</t>
  </si>
  <si>
    <t>Nel = 800 W (3x400; 1,5A; 50 Hz)</t>
  </si>
  <si>
    <t>IP55</t>
  </si>
  <si>
    <t>Dimenzija priključka: Usis:ØD= 250mm; tlak:200x160mm</t>
  </si>
  <si>
    <t>-komplet sa elastičnim priključkom  ø250mm - 1 kom.;  ø315mm - 1 kom.</t>
  </si>
  <si>
    <t>-komplet sa okruglim priključkom ø250mm - 1 kom.</t>
  </si>
  <si>
    <t>-komplet s redukcionim komadom ø315/200x160mm - 1 kom.</t>
  </si>
  <si>
    <t>Proizvod kao: O.ERRE, Italia (Systemair)</t>
  </si>
  <si>
    <r>
      <t xml:space="preserve">Tip: </t>
    </r>
    <r>
      <rPr>
        <b/>
        <sz val="8"/>
        <rFont val="Arial"/>
        <family val="2"/>
        <charset val="238"/>
      </rPr>
      <t>CAA 630.4T</t>
    </r>
    <r>
      <rPr>
        <sz val="8"/>
        <rFont val="Arial"/>
        <family val="2"/>
        <charset val="238"/>
      </rPr>
      <t xml:space="preserve"> (OW 443 4)</t>
    </r>
  </si>
  <si>
    <t>Dobava opreme fco gradilište / skladište izvođača, neistovareno</t>
  </si>
  <si>
    <t>Dobava i ugradba cijevnog centrifugalnog ventilatoratora, sa rotorom iz ABSa,</t>
  </si>
  <si>
    <r>
      <t xml:space="preserve">Pozicija: </t>
    </r>
    <r>
      <rPr>
        <b/>
        <sz val="8"/>
        <rFont val="Arial"/>
        <family val="2"/>
        <charset val="238"/>
      </rPr>
      <t>FS_DV-ES</t>
    </r>
  </si>
  <si>
    <r>
      <t>V= 150 m</t>
    </r>
    <r>
      <rPr>
        <vertAlign val="superscript"/>
        <sz val="8"/>
        <rFont val="Arial"/>
        <family val="2"/>
        <charset val="238"/>
      </rPr>
      <t>3</t>
    </r>
    <r>
      <rPr>
        <sz val="8"/>
        <rFont val="Arial"/>
        <family val="2"/>
        <charset val="238"/>
      </rPr>
      <t>/h; Δp= 150 Pa</t>
    </r>
  </si>
  <si>
    <t>n= 2.680 min-1</t>
  </si>
  <si>
    <r>
      <t>L</t>
    </r>
    <r>
      <rPr>
        <vertAlign val="subscript"/>
        <sz val="8"/>
        <rFont val="Arial"/>
        <family val="2"/>
        <charset val="238"/>
      </rPr>
      <t>eq,3m</t>
    </r>
    <r>
      <rPr>
        <sz val="8"/>
        <rFont val="Arial"/>
        <family val="2"/>
        <charset val="238"/>
      </rPr>
      <t>= 48 dB(A)</t>
    </r>
  </si>
  <si>
    <t>Nel = 75 W (230; 0,3A; 50 Hz)</t>
  </si>
  <si>
    <t>IPX4</t>
  </si>
  <si>
    <t>-komplet sa zaštitnom rešetkom</t>
  </si>
  <si>
    <r>
      <t>Tip:</t>
    </r>
    <r>
      <rPr>
        <b/>
        <sz val="8"/>
        <rFont val="Arial"/>
        <family val="2"/>
        <charset val="238"/>
      </rPr>
      <t xml:space="preserve"> Turbo Plast 100</t>
    </r>
  </si>
  <si>
    <t>Dobava i ugradba prestrujnih rešetki, proizvod kao Klimaoprema ili slično, za ugradbu u vrata (aluminijske, plastificirane).</t>
  </si>
  <si>
    <t>Proizvod kao: KLIMAOPREMA, Samobor</t>
  </si>
  <si>
    <r>
      <t xml:space="preserve">Tip: </t>
    </r>
    <r>
      <rPr>
        <b/>
        <sz val="8"/>
        <rFont val="Arial"/>
        <family val="2"/>
        <charset val="238"/>
      </rPr>
      <t>OAS-R (525x225)</t>
    </r>
  </si>
  <si>
    <t xml:space="preserve">Dobava i ugradba rešetki za dovod i odvod zraka, za okrugle i spiro kanale, okvir rešetke izrađen iz čeličnog lima, lamele iz Al profila. Rešetja je plastificiran u RAL9010 ili na zahtjev u drugoj boji. Regulator protoka (zaklopka) izrađena iz pocinčanog </t>
  </si>
  <si>
    <t xml:space="preserve">Regulator protoka (zaklopka) izrađena iz pocinčanog čeličnog lima. </t>
  </si>
  <si>
    <r>
      <t xml:space="preserve">Tip: </t>
    </r>
    <r>
      <rPr>
        <b/>
        <sz val="8"/>
        <rFont val="Arial"/>
        <family val="2"/>
        <charset val="238"/>
      </rPr>
      <t>CCH 2-L 825x125</t>
    </r>
    <r>
      <rPr>
        <sz val="8"/>
        <rFont val="Arial"/>
        <family val="2"/>
        <charset val="238"/>
      </rPr>
      <t xml:space="preserve"> (ø300÷900mm)</t>
    </r>
  </si>
  <si>
    <r>
      <t xml:space="preserve">Tip: </t>
    </r>
    <r>
      <rPr>
        <b/>
        <sz val="8"/>
        <rFont val="Arial"/>
        <family val="2"/>
        <charset val="238"/>
      </rPr>
      <t>CCH 2-L 825x75</t>
    </r>
    <r>
      <rPr>
        <sz val="8"/>
        <rFont val="Arial"/>
        <family val="2"/>
        <charset val="238"/>
      </rPr>
      <t xml:space="preserve"> (ø150÷400mm)</t>
    </r>
  </si>
  <si>
    <t>Rešetke su opremljene regulatorom protoka zraka (zaklopkom)</t>
  </si>
  <si>
    <t>Dobava i ugradba vanjske fiksne protukišne žaluzine, komplet sa zaštitnom mrežicom</t>
  </si>
  <si>
    <r>
      <t xml:space="preserve">FŽ </t>
    </r>
    <r>
      <rPr>
        <sz val="8"/>
        <rFont val="Arial"/>
        <family val="2"/>
        <charset val="238"/>
      </rPr>
      <t>Ø125</t>
    </r>
  </si>
  <si>
    <t>Dobava i ugradba fiksne žaluzine na vrata, komplet sa zaštitnom mrežicom.</t>
  </si>
  <si>
    <t>FŽ 525x325</t>
  </si>
  <si>
    <r>
      <t xml:space="preserve">Dobava i ugradba </t>
    </r>
    <r>
      <rPr>
        <b/>
        <sz val="8"/>
        <rFont val="Arial"/>
        <family val="2"/>
        <charset val="238"/>
      </rPr>
      <t>cijevi,</t>
    </r>
    <r>
      <rPr>
        <sz val="8"/>
        <rFont val="Arial"/>
        <family val="2"/>
      </rPr>
      <t xml:space="preserve"> izrađenih iz PVCa, komplet sa materijalom za spajanje, te nosivim konzolama za zid ili strop, za ventilaciju bazenskih prostora.</t>
    </r>
  </si>
  <si>
    <t>Dobava i ugradba žljebaka iz kamene vune kaširanim alu folijom; Otpornost na požar DIN 4102, SIST EN 13501: A2. Točka topljenja DIN 4102/T17: &gt;1000°C. Ekvivalentni otpor difuziji vodene pare SIST EN 12086: Sd&gt; 100m.</t>
  </si>
  <si>
    <t>Ispitivanje instalacije, projektom predviđenih količina zraka, balansiranje sustava te sastavljanje izvještaja o mjerenim vrijednostima od strane ovlaštene tvrtke.</t>
  </si>
  <si>
    <t>Pripremno - završni radovi uključivo upoznavanje sa objektom, kontakti sa nadzornom službom, usklađivanje proboja i prodora kod građevinske izvedbe, usklađivanje sa ostalim sudionicima u gradnji o položaju elemenata sistema, te vođenje dokumentacije gradilišta</t>
  </si>
  <si>
    <t>Primopredaja izvedenih radova, izrada uputa za rad i održavanje, izrada shema izvedenog stanja, signalno obilježavanje vodova i opreme, te potrebni natpisi upozorenja i obavještenja, kao i ispitivanje buke izvršene po ovlaštenoj tvrtci, te izrada dokumentacije.</t>
  </si>
  <si>
    <t>F.</t>
  </si>
  <si>
    <t>KOMPRIMIRANI ZRAK</t>
  </si>
  <si>
    <r>
      <t xml:space="preserve">Dobava i ugradba kompaktnog </t>
    </r>
    <r>
      <rPr>
        <b/>
        <sz val="8"/>
        <rFont val="Arial"/>
        <family val="2"/>
        <charset val="238"/>
      </rPr>
      <t>kompresorskog</t>
    </r>
    <r>
      <rPr>
        <sz val="8"/>
        <rFont val="Arial"/>
        <family val="2"/>
        <charset val="238"/>
      </rPr>
      <t xml:space="preserve"> </t>
    </r>
    <r>
      <rPr>
        <b/>
        <sz val="8"/>
        <rFont val="Arial"/>
        <family val="2"/>
        <charset val="238"/>
      </rPr>
      <t>agregata</t>
    </r>
    <r>
      <rPr>
        <sz val="8"/>
        <rFont val="Arial"/>
        <family val="2"/>
        <charset val="238"/>
      </rPr>
      <t xml:space="preserve"> sa spremnikom zraka.</t>
    </r>
  </si>
  <si>
    <t>Kapacitet: 167 lit pri 6 bar; usis V= 320 lit/min
Pel = 1,5 kW (400V/3 Ph; 50 Hz)
Pmax= 10 bar
-komplet sa: spremnik V= 90lit</t>
  </si>
  <si>
    <t>Proizvod kao: KAESER Njemačka</t>
  </si>
  <si>
    <t>Tip: CLASSIC 320/90 D</t>
  </si>
  <si>
    <t>Dobava i ugradba rashladnog sušača zraka</t>
  </si>
  <si>
    <r>
      <t>Kapacitet: 0,60 m</t>
    </r>
    <r>
      <rPr>
        <vertAlign val="superscript"/>
        <sz val="8"/>
        <rFont val="Arial"/>
        <family val="2"/>
        <charset val="238"/>
      </rPr>
      <t>3</t>
    </r>
    <r>
      <rPr>
        <sz val="8"/>
        <rFont val="Arial"/>
        <family val="2"/>
        <charset val="238"/>
      </rPr>
      <t>/min pri 7 bar
Pel = 0,16 kW (230V/1 Ph; 50 Hz)
P= 2÷16 bar</t>
    </r>
  </si>
  <si>
    <t>Tip: KRYOSEC TAH7</t>
  </si>
  <si>
    <t>Dobava i ugradba filtera zraka, komplet sa odvodnikom kondenzata ECO-DRAIN</t>
  </si>
  <si>
    <t>Tip: KB KE F6</t>
  </si>
  <si>
    <t>Dobava i ugradba uređaja za obradu kondenzata</t>
  </si>
  <si>
    <t>Kapacitet: 10 lit</t>
  </si>
  <si>
    <t>Tip: Aquamat CF3</t>
  </si>
  <si>
    <t xml:space="preserve">Dobava i ugradba softstart 3/2 putnog ventila </t>
  </si>
  <si>
    <t>G 1/2"; 4.500 lit/min, 0÷16 bar</t>
  </si>
  <si>
    <t>Dobava i ugradba regulatora pritiska sa integriranim filterom</t>
  </si>
  <si>
    <t>Kapacitet: 0,5÷16 bar</t>
  </si>
  <si>
    <t>Dobava i ugradba blok razdjelnika komprimiranog zraka</t>
  </si>
  <si>
    <t>8 izlaznih priključaka</t>
  </si>
  <si>
    <r>
      <t xml:space="preserve">Dobava i postavljanje </t>
    </r>
    <r>
      <rPr>
        <b/>
        <sz val="8"/>
        <rFont val="Arial"/>
        <family val="2"/>
        <charset val="238"/>
      </rPr>
      <t>posude</t>
    </r>
    <r>
      <rPr>
        <sz val="8"/>
        <rFont val="Arial"/>
        <family val="2"/>
        <charset val="238"/>
      </rPr>
      <t xml:space="preserve"> za hvatanje kondenzata ispod kompresora, izrađena iz inox lima AISI 316 nepropusna na ulja, dimenzije cca 1200/600/150 mm.</t>
    </r>
  </si>
  <si>
    <t>Dobava i ugradba zaštitnih ormarića u IP55 zaštiti, sa transparentnim prednjim vratašcima.</t>
  </si>
  <si>
    <t>Dobava i ugradba fleksibilnog cjevovoda komprimiranog zraka, komplet s fazonskim komadima (T90°; K90° )ovjesnim i pričvrsnim priborom.</t>
  </si>
  <si>
    <t>PUR C 12x9x1.5mm</t>
  </si>
  <si>
    <t>PUR C 10x8x1mm</t>
  </si>
  <si>
    <r>
      <t xml:space="preserve">Izrada funkcionalne </t>
    </r>
    <r>
      <rPr>
        <b/>
        <sz val="8"/>
        <rFont val="Arial"/>
        <family val="2"/>
        <charset val="238"/>
      </rPr>
      <t>sheme</t>
    </r>
    <r>
      <rPr>
        <sz val="8"/>
        <rFont val="Arial"/>
        <family val="2"/>
        <charset val="238"/>
      </rPr>
      <t xml:space="preserve"> stvarno izvedenog stanja, sa uputama o rukovanju, jednom uokvirena i 2 puta u mapi.</t>
    </r>
  </si>
  <si>
    <r>
      <t xml:space="preserve">Dobava i postavljanje logotipnih pločica za </t>
    </r>
    <r>
      <rPr>
        <b/>
        <sz val="8"/>
        <rFont val="Arial"/>
        <family val="2"/>
        <charset val="238"/>
      </rPr>
      <t>oznake</t>
    </r>
    <r>
      <rPr>
        <sz val="8"/>
        <rFont val="Arial"/>
        <family val="2"/>
        <charset val="238"/>
      </rPr>
      <t xml:space="preserve"> sistem MUPRO, strelice smjera, označavanje cijevi prema DIN-u.</t>
    </r>
  </si>
  <si>
    <r>
      <t>Tlačna proba</t>
    </r>
    <r>
      <rPr>
        <sz val="8"/>
        <rFont val="Arial"/>
        <family val="2"/>
        <charset val="238"/>
      </rPr>
      <t xml:space="preserve"> nepropusnosti i čvrstoće.</t>
    </r>
  </si>
  <si>
    <t>Pripremni i završni radovi.</t>
  </si>
  <si>
    <t>Transport na gradilištu, manipulacijski i ostali opći troškovi.</t>
  </si>
  <si>
    <t>G.</t>
  </si>
  <si>
    <t>PRATEĆI ZEMLJANI I GRAĐEVINSKI RADOVI</t>
  </si>
  <si>
    <t>Iskolčenje trase cjevovoda</t>
  </si>
  <si>
    <r>
      <t>Kombinirano strojno-ručni iskop rova</t>
    </r>
    <r>
      <rPr>
        <sz val="8"/>
        <rFont val="Arial"/>
        <family val="2"/>
        <charset val="238"/>
      </rPr>
      <t xml:space="preserve"> sa mjestimičnim pikaniranjem dubine rova. Širina rova cca 20÷50 cm i dubina 100cm. Točne dimenzije rova uskladiti sa projektom bazenske tehnike.  Obračun po m3 bez obzira na kategoriju terena. Pokos prema DIN 4124</t>
    </r>
  </si>
  <si>
    <t>- iskop rova kanala cijevi bazenske tehnike</t>
  </si>
  <si>
    <r>
      <t>m</t>
    </r>
    <r>
      <rPr>
        <vertAlign val="superscript"/>
        <sz val="8"/>
        <rFont val="Arial"/>
        <family val="2"/>
        <charset val="238"/>
      </rPr>
      <t>3</t>
    </r>
  </si>
  <si>
    <r>
      <t>Planiranje dna rova</t>
    </r>
    <r>
      <rPr>
        <sz val="8"/>
        <rFont val="Arial"/>
        <family val="2"/>
        <charset val="238"/>
      </rPr>
      <t xml:space="preserve"> sa križevima između dva vertikalna loma sa točnošću +/- 3 cm. Sva eventulana udubljenja potrebno je ispuniti kamenom sitneži do 8,0 mm, te strojno nabiti, a sve na teret izvođača radova. Obračun po m2 isplaniranog rova.</t>
    </r>
  </si>
  <si>
    <t>- planiranje dna rova</t>
  </si>
  <si>
    <r>
      <t>m</t>
    </r>
    <r>
      <rPr>
        <vertAlign val="superscript"/>
        <sz val="8"/>
        <rFont val="Arial"/>
        <family val="2"/>
        <charset val="238"/>
      </rPr>
      <t>2</t>
    </r>
  </si>
  <si>
    <r>
      <t xml:space="preserve">Betoniranje izravnavajućeg </t>
    </r>
    <r>
      <rPr>
        <b/>
        <sz val="8"/>
        <rFont val="Arial"/>
        <family val="2"/>
        <charset val="238"/>
      </rPr>
      <t>podložnog betona</t>
    </r>
    <r>
      <rPr>
        <sz val="8"/>
        <rFont val="Arial"/>
        <family val="2"/>
        <charset val="238"/>
      </rPr>
      <t xml:space="preserve"> ispod trase cijevi u prosječnoj </t>
    </r>
    <r>
      <rPr>
        <b/>
        <sz val="8"/>
        <rFont val="Arial"/>
        <family val="2"/>
        <charset val="238"/>
      </rPr>
      <t>debljini cca 10 cm</t>
    </r>
    <r>
      <rPr>
        <sz val="8"/>
        <rFont val="Arial"/>
        <family val="2"/>
        <charset val="238"/>
      </rPr>
      <t xml:space="preserve">, a sve betonom razreda tlačne čvrstoće C 16/20. Obračun po m3 betona. </t>
    </r>
  </si>
  <si>
    <t>- podložni beton, d=10 cm</t>
  </si>
  <si>
    <r>
      <t>Izrada posteljice i obloge</t>
    </r>
    <r>
      <rPr>
        <sz val="8"/>
        <rFont val="Arial"/>
        <family val="2"/>
        <charset val="238"/>
      </rPr>
      <t xml:space="preserve"> od neagresivnog pijeska granulacije od 4-8 mm bez prašinastih čestica u debljini 10 cm ispod cijevi i 15 cm iznad tjemena cijevi.</t>
    </r>
  </si>
  <si>
    <t>Ne dozvoljava se upotreba jalovine. Izvedba pješčane posteljice vršiti će se na način da se podloga izvede na projektiranu kotu sa nabijeanjem vibro pločama. Po dovršetku zatrpavnja tjemena  cijevi, gornji sloj pijeska potrebno je ponovo dobro nabiti vibro pločama uz potrebno vlaženje.</t>
  </si>
  <si>
    <t>Ne dozvoljava se postava pijeska bez propisanog nabijanja. Obračun po m3 izvedene podloge.</t>
  </si>
  <si>
    <t xml:space="preserve">- posteljica i obloga cijevi. </t>
  </si>
  <si>
    <t>Postavljanje zaštitne žute PVC trake u zemljani rov iznad cijevi s vidljivim oznakama instalacije.</t>
  </si>
  <si>
    <t>Zatrpavanje rova instalacija materijalom iz iskopa, uz  nabijanje slojeva svakih 30 cm. Potrebno postići minimalnu zbijenost od 80 Mpa.</t>
  </si>
  <si>
    <t>Koristiti materijal iz iskopa.</t>
  </si>
  <si>
    <t xml:space="preserve">Izrada betonskih vodonepropusnih revizijskih okana. Zidovi i dno okna predviđaju se od betona C30/37.
</t>
  </si>
  <si>
    <t>U cijenu je uračunato:
- iskop sa svim potrebnim pratećim radnjama
- izrada, montaža i demontaža dvostrane oplate stijenki zidova,
- izrada, montaža i demontaža jednostrane oplate ležišta poklopca  
U cijenu je uračunato:                                                        - dobava betona i izrada temeljne ploče okna i stijenki zidova.                                                                             - penjalice 
- dobava betona i izrada kinete na dnu revizijskog okna kanalizacije vel. 1/2 profila cijevi, a u hidraulički ispravnom obliku.</t>
  </si>
  <si>
    <t xml:space="preserve"> - izrada cementne glazure debljine 2 cm na unutarnjim zidovima i dnu (kineti) okna u omjeru 1:3 zaglađene željeznom gladilicom do crnog sjaja. Na spoju cijevi i betona ugraditi RDS spojnicu, radi postizavanja vodotijesnosti spoja. Tip ispune definirati na licu mjesta s arhitektom. Obračun po kompletu izvedenog okna. </t>
  </si>
  <si>
    <t>200x200 cm, dubine do 200 cm, sa  plinotijesnim poklopcem s ispunom vel. 60x60, cm nosivosti B125.</t>
  </si>
  <si>
    <t>kpl1.</t>
  </si>
  <si>
    <r>
      <t xml:space="preserve">Nabava, dobava, čišćenje, ispravljanje, savijanje, montaža i vezivanje, varenje, potrebito nastavljanje </t>
    </r>
    <r>
      <rPr>
        <b/>
        <sz val="8"/>
        <rFont val="Arial"/>
        <family val="2"/>
        <charset val="238"/>
      </rPr>
      <t>armature</t>
    </r>
    <r>
      <rPr>
        <sz val="8"/>
        <rFont val="Arial"/>
        <family val="2"/>
        <charset val="238"/>
      </rPr>
      <t xml:space="preserve"> i sl.od čelika B500B bez obzira na profil i složenost armiranja. U cijenu su uključene i svi potrebiti elementi i radnje za ugradnju armature, tj. "jahači", distanceri, podložni elementi i sl. (bilo kakvog tipa....). </t>
    </r>
  </si>
  <si>
    <t>Bez obzira na Ø i složenost, obračun po kg.</t>
  </si>
  <si>
    <t>Obračun izvršiti prema iskazu armature.</t>
  </si>
  <si>
    <t xml:space="preserve">Napomena: Količina armature procijenjena je prema statičkom izračunu konstrukcije. </t>
  </si>
  <si>
    <t>Predviđa se:</t>
  </si>
  <si>
    <t>REKAPITULACIJA - BAZENSKA TEHNIKA</t>
  </si>
  <si>
    <t>kontrola</t>
  </si>
  <si>
    <t>SVEUKUPNO:</t>
  </si>
  <si>
    <t>Rasvjeta bazena</t>
  </si>
  <si>
    <t>Vodene igračke</t>
  </si>
  <si>
    <t>Odsisni ventilator</t>
  </si>
  <si>
    <t>Pumpe bazena</t>
  </si>
  <si>
    <t>Razdjeljni ormar bazenske tehnike</t>
  </si>
  <si>
    <t>Centralno nadzorni sustav</t>
  </si>
  <si>
    <t>Filter</t>
  </si>
  <si>
    <t>Klorna stanica</t>
  </si>
  <si>
    <t>Jet pack</t>
  </si>
  <si>
    <t>Građevina: UKLANJANJE POSTOJEĆE GRAĐEVINE I IZGRADNJA NOVE GRAĐEVINE - UGOSTITELJSKOG OBJEKTA ( ZAMJENSKE GRAĐEVINE)</t>
  </si>
  <si>
    <t xml:space="preserve">Lokacija građevine: K.Č. 499/2  K.O. UMAG </t>
  </si>
  <si>
    <t>A)</t>
  </si>
  <si>
    <t>ODSISNA VENTILACIJA KUHINJE</t>
  </si>
  <si>
    <t>DN203</t>
  </si>
  <si>
    <t>Kuhinjska napa</t>
  </si>
  <si>
    <t>Dobava i ugradba zidne kuhinjske nape, izrađene iz INOX-a, opremljena s kombiniranim filterom za masnoću.</t>
  </si>
  <si>
    <t>Stavka uključuje sav spojni, brtveni i pričvrsni materijal ili ovijesni materijal potreban za ugradbu do stanja funkcionalne spremnosti za puštanje u rad.</t>
  </si>
  <si>
    <t>Tip kao: NZP 3200x1000x450-INOX</t>
  </si>
  <si>
    <t>Vod,Nom.= 3.700 m3/h</t>
  </si>
  <si>
    <t>Broj filtera: 6</t>
  </si>
  <si>
    <t>Odsisni priključak: 2x 400/310 mm</t>
  </si>
  <si>
    <t>Broj rasvjetnih tijela: 2x36 W</t>
  </si>
  <si>
    <t>Duljina rasvjetnog tijela: 1270 mm</t>
  </si>
  <si>
    <t>Količina ovjesa: 6xM8</t>
  </si>
  <si>
    <t>DxŠxV=3200x1000x450 mm</t>
  </si>
  <si>
    <t>Tip kao: NZP 1200x1100x450-INOX</t>
  </si>
  <si>
    <t>Vod,Nom.= 1.300 m3/h</t>
  </si>
  <si>
    <t>Broj filtera: 2</t>
  </si>
  <si>
    <t>Odsisni priključak: 1x 400/310 mm</t>
  </si>
  <si>
    <t>Broj rasvjetnih tijela: 1x18 W</t>
  </si>
  <si>
    <t>Duljina rasvjetnog tijela: 660 mm</t>
  </si>
  <si>
    <t>Količina ovjesa: 4xM8</t>
  </si>
  <si>
    <t>DxŠxV=1200x1100x450 mm</t>
  </si>
  <si>
    <t>DN202</t>
  </si>
  <si>
    <t>Odsisini krovni ventilator</t>
  </si>
  <si>
    <t>Dobava i ugradba odsisnog krovnog ventilatora s vertikalnim ispuhom, toplinski i zvučno izoliran, izdržljiv na povišenu temperaturu (120°C), sabirnik masnoće sa izljevom, kpl. s regulatorom brzine i elastičnim priključkom. Izrada postolja za smještaj ventilatora od čeličnog profila s čišćenjem do metalnog sjaja i zaštita s 2 sloja temeljne boje sa završnim bojanjem lak bojom.</t>
  </si>
  <si>
    <t>Tip: DVNI 450 E4 20</t>
  </si>
  <si>
    <t>V= 3.700 m3/h</t>
  </si>
  <si>
    <t>Imax= 4,5 A</t>
  </si>
  <si>
    <t>Nmax= 811 W (230V-1ph-50Hz)</t>
  </si>
  <si>
    <t>Lw= 70 dB(A)</t>
  </si>
  <si>
    <t>DxŠxV= 870x870x718 mm</t>
  </si>
  <si>
    <t>G= 66,7 kg</t>
  </si>
  <si>
    <t>-regulator  broja okretaja: TEM 050</t>
  </si>
  <si>
    <t>Dobava odsisnog krovnog ventilatora fco gradilište / skladište izvođača, neistovareno</t>
  </si>
  <si>
    <t>Tip: DVNI 250 E2 20</t>
  </si>
  <si>
    <t>V= 1.300 m3/h</t>
  </si>
  <si>
    <t>Imax= 3,1 A</t>
  </si>
  <si>
    <t>Nmax= 384 W (230V-1ph-50Hz)</t>
  </si>
  <si>
    <t>Lw= 73 dB(A)</t>
  </si>
  <si>
    <t>DxŠxV= 489x489x493 mm</t>
  </si>
  <si>
    <t>G= 28,8 kg</t>
  </si>
  <si>
    <t>-regulator  broja okretaja: TEM 035</t>
  </si>
  <si>
    <t>Ventilacijski kanali</t>
  </si>
  <si>
    <t>Izrada i ugradba pravokutnih ventilacijskih kanala iz aluminijdkog lima , debljine 0,75 mm prema HRN EN 1505. Komplet sa spojnim i brtvenim materijalom sa zavješenjima i konzolama, koljenima, račvama, prijelazima, suženjima, proširenjima, skretnim limovima, s otvorima za kontrolu zaprljanosti kanala i otvorima za mjerenje količine zraka. Stranice kanala šire od 500 mm ojačati.</t>
  </si>
  <si>
    <t>Ovjes kanala</t>
  </si>
  <si>
    <t>Dobava i ugradba raznih komada iz vručecinčanog profilnog čelika za ovješenje, pričvršćenje, brtvljenje i spajanje ventilacijskih kanala.</t>
  </si>
  <si>
    <t>U cijenu uračunat sav ovjesni, pričvrsni, spojni i brtveni materijal i pribor, prijelazne komade na okrugle kanale i sl.</t>
  </si>
  <si>
    <t>Odsisne rešetke</t>
  </si>
  <si>
    <t>Dobava i ugradba odsisnih rešetki sa filterom za masnoću. Rešetka je opremljena uklonivim filterom i kolektorom za masnoću.</t>
  </si>
  <si>
    <t>U stavku uključena izrada štuca za spoj rešetke sa zračnim kanalom.</t>
  </si>
  <si>
    <t>Proizvo kao: SCHAKO</t>
  </si>
  <si>
    <t>Tip: FD 615x105</t>
  </si>
  <si>
    <t>Građevinski otvori</t>
  </si>
  <si>
    <t>Izrada građevinskih otvora za prolaz ventilacijskih kanala kroz nosive betonske zidove i međukatne konstrukcije. Popravak hidroizolacije i brtvljenje otvora nakon ugradnje kanala.</t>
  </si>
  <si>
    <t>- otvor 550x350 mm - betonski ravni krov</t>
  </si>
  <si>
    <t>- otvor 400x250 mm - betonski ravni krov</t>
  </si>
  <si>
    <t xml:space="preserve">Regulacija i balansiranje </t>
  </si>
  <si>
    <t>Regulacija i balansiranje sustava odsisne ventilacije kuhinje, izrada zapisnika o izmjerenim količinama zraka i temperaturama.</t>
  </si>
  <si>
    <t>Probni pogon i ispitivanje</t>
  </si>
  <si>
    <t>Probni pogon i ispitivanje sustava tlačno - odsisne ventilacije po ovlaštenoj organizaciji uz izdavanje odgovarajućeg atesta. Primopredaja izvedenih radova.</t>
  </si>
  <si>
    <t>ODSISNA VENTILACIJA GARDEROBA I SANITARIJA</t>
  </si>
  <si>
    <t>Odsisini kupaonski ventilator</t>
  </si>
  <si>
    <t>Dobava i ugradba ultra tankog odsisnog ventilatora za ventilaciju manjih i srednje velikih prostora. Ventilator je bijele boje i može se ugraditi na zid ili strop. Ventilator je opremljen tajmerom sa podesivom vremenskom zadrškom 2-30 min.</t>
  </si>
  <si>
    <t>Proizvod kao: SIG</t>
  </si>
  <si>
    <t>Tip: SAF LTD 100</t>
  </si>
  <si>
    <t>Vod= 50 m3/h</t>
  </si>
  <si>
    <t>ESP= 20 Pa</t>
  </si>
  <si>
    <t>Imax= 0,085 A</t>
  </si>
  <si>
    <t>Nmax= 14 W (230V-1ph-50Hz)</t>
  </si>
  <si>
    <t>Lw= 39 dB(A)</t>
  </si>
  <si>
    <t xml:space="preserve">IP 34 </t>
  </si>
  <si>
    <t>DxŠxV= 126x150x150 mm</t>
  </si>
  <si>
    <t>G= 0,6 kg</t>
  </si>
  <si>
    <t>Dobava odsisnog kupaonskog ventilatora fco gradilište / skladište izvođača, neistovareno</t>
  </si>
  <si>
    <t>Tip: SAF LTD 125</t>
  </si>
  <si>
    <t>Vod= 100 m3/h</t>
  </si>
  <si>
    <t>ESP= 40 Pa</t>
  </si>
  <si>
    <t>Imax= 0,1 A</t>
  </si>
  <si>
    <t>Nmax= 16 W (230V-1ph-50Hz)</t>
  </si>
  <si>
    <t>Lw= 40 dB(A)</t>
  </si>
  <si>
    <t>DxŠxV= 132x176x176 mm</t>
  </si>
  <si>
    <t>G= 0,74 kg</t>
  </si>
  <si>
    <t>Vanjska okrugla fiksna žaluzina</t>
  </si>
  <si>
    <t>Dobava i ugradba aluminijske vanjske okrugle fiksne žaluzine izrađene od eloksiranog aluminija sa pocinčanom zaštitnom mrežicom na stražnjoj strani. kpl. sa cilindričnom prirubnicom za lakšu montažu na otvor kanala.</t>
  </si>
  <si>
    <r>
      <t xml:space="preserve">Tip: </t>
    </r>
    <r>
      <rPr>
        <sz val="8"/>
        <rFont val="Arial"/>
        <family val="2"/>
        <charset val="238"/>
      </rPr>
      <t>BLR-0-R 100</t>
    </r>
  </si>
  <si>
    <r>
      <t xml:space="preserve">Tip: </t>
    </r>
    <r>
      <rPr>
        <sz val="8"/>
        <rFont val="Arial"/>
        <family val="2"/>
        <charset val="238"/>
      </rPr>
      <t>BLR-0-R 125</t>
    </r>
  </si>
  <si>
    <t>Spiro ventilacijski kanali</t>
  </si>
  <si>
    <t>Φ100</t>
  </si>
  <si>
    <t>Φ125</t>
  </si>
  <si>
    <t>Izrada građevinskih otvora za prolaz ventilacijskih kanala kroz nosive betonske zidove i međukatne konstrukcije. Saniranje zida i brtvljenje otvora nakon ugradnje kanala.</t>
  </si>
  <si>
    <t>Φ110 mm</t>
  </si>
  <si>
    <t>Φ130 mm</t>
  </si>
  <si>
    <t>Regulacija i balansiranje sustava odsisne ventilacije, izrada zapisnika o izmjerenim količinama zraka i temperaturama.</t>
  </si>
  <si>
    <t>Probni pogon i ispitivanje sustava odsisne ventilacije po ovlaštenoj organizaciji uz izdavanje odgovarajućeg atesta. Primopredaja izvedenih radova.</t>
  </si>
  <si>
    <t>B)</t>
  </si>
  <si>
    <t>DN208</t>
  </si>
  <si>
    <t>Dizalica topline za pripremu PTV</t>
  </si>
  <si>
    <t>Dobava i ugradba dizalice topline za pripremu potrošne tople vode sa integriranim spremnikom u monoblok izvedbi predviđena za unutarnju ugradnju. Freonski dio je u izvedbi s ugrađenim hermetičkim rotary kompresorom, zrakom hlađenim izmjenjivačem i svim potrebnim elementima za zaštitu, kontrolu i regulaciju uređaja i funkcionalni rad. Rashladni medij je R-134a. Uređaj ima tri načina rada AUTO, ECO i BOST ovisno o željama korisnika. Za izmjenu zraka dizalice topline može se koristiti vanjski zrak ili istrošeni zrak iz prostora. Spremnik PTVa je emajliran, sa toplinskom izolacijom debljine 50 mm. Upravljački panel je integriran na kučište uređaja. Uređaj se dodatno može povezati na sustav fotonaponskih čelija.</t>
  </si>
  <si>
    <t>Proizvod kao: DAIKIN, EU</t>
  </si>
  <si>
    <t>Tip: EKHH2E200AV3</t>
  </si>
  <si>
    <t>Qgr = 1,8 kW</t>
  </si>
  <si>
    <t>COP = 3,0 (W 10-55, Ta=20°C, Ts=7°C)</t>
  </si>
  <si>
    <t>Energetski razred: A+</t>
  </si>
  <si>
    <t>Snaga dodatnog el. grijača 1,5 kW</t>
  </si>
  <si>
    <t>Volumen spremnika:  199 l</t>
  </si>
  <si>
    <t>Max. radni tlak: 7 bar</t>
  </si>
  <si>
    <t>Vrijeme zagrijavanja 08:17 hh:mm</t>
  </si>
  <si>
    <t>Vrijeme zagrijavanja BOOST:  03:58 hh:mm</t>
  </si>
  <si>
    <t>Gubici topline prema UNI EN 12897-2006: 60 W</t>
  </si>
  <si>
    <t>Dimenzije: promjer/visina - 650/1710 mm</t>
  </si>
  <si>
    <t>Težina u pogonu: 282 kg</t>
  </si>
  <si>
    <t>Radna tvar: R134a</t>
  </si>
  <si>
    <t>Zvučna snaga: 53 dBA</t>
  </si>
  <si>
    <t>Napajanje =  1 f / 230 V / 50 Hz</t>
  </si>
  <si>
    <t>Radno područje: -7 - 38 °C (ispod -7°C sa dodatnim el. grijačem)</t>
  </si>
  <si>
    <t>Max temp vode: 62°C (75°C sa dodatnim el. grijačem)</t>
  </si>
  <si>
    <t>Priključak zraka: 160 mm</t>
  </si>
  <si>
    <t>Protok zraka: 350 - 500 m3/h</t>
  </si>
  <si>
    <t>ESP: 120 Pa</t>
  </si>
  <si>
    <t>Priključci:</t>
  </si>
  <si>
    <t>- topla voda: G 1''</t>
  </si>
  <si>
    <t>- hladna voda: G 1''</t>
  </si>
  <si>
    <t>- recirkulacija: G 3/4''</t>
  </si>
  <si>
    <t>- kondenzat: G 1/2''</t>
  </si>
  <si>
    <t>Dobava DIZALICE TOPLINE ZA PRIPREMU TOPLE VODE fco gradilište / skladište izvođača, neistovareno</t>
  </si>
  <si>
    <t xml:space="preserve">c/ </t>
  </si>
  <si>
    <t>Puštanje u pogon gore navedene opreme od strane ovlaštenih servisera</t>
  </si>
  <si>
    <t>Φ160</t>
  </si>
  <si>
    <t>Izolacija kanala za zrak</t>
  </si>
  <si>
    <t>Izolacija ventilacijskih kanala klimatiziranog zraka toplinskom izolacijom s atestiranom parnom branom kao K-flex ST izolacija od ekspandirane gume sa zatvorenim čelijama s atestiranom parnom branom. kpl.no s ljepilom i izolirajućim trakama za zaštitu spojeva, kao i samoljepljivim trakama.</t>
  </si>
  <si>
    <t>*koeficijent otpora difuzije vod. pare μ &gt;7000</t>
  </si>
  <si>
    <t>*područja primjene od -45 °C do +105 °C</t>
  </si>
  <si>
    <t>*toplinske vodljivosti &lt; 0,036 W/mK</t>
  </si>
  <si>
    <t>*protupožarnu klasu B1 prema DIN 4102</t>
  </si>
  <si>
    <r>
      <t xml:space="preserve">*debljina izolacije </t>
    </r>
    <r>
      <rPr>
        <b/>
        <sz val="8"/>
        <rFont val="Arial"/>
        <family val="2"/>
        <charset val="238"/>
      </rPr>
      <t>d=13 mm</t>
    </r>
  </si>
  <si>
    <r>
      <t xml:space="preserve">Tip: </t>
    </r>
    <r>
      <rPr>
        <sz val="8"/>
        <rFont val="Arial"/>
        <family val="2"/>
        <charset val="238"/>
      </rPr>
      <t>BLR-0-R 200</t>
    </r>
  </si>
  <si>
    <t>Ekspanzijska posuda za PTV</t>
  </si>
  <si>
    <t>Dobava i ugradba zatvorene ekspanzione posude punjene inertnim plinom-dušikom, predviđene za pitku vodu.</t>
  </si>
  <si>
    <t>Proizvod kao: ELBI, Italija</t>
  </si>
  <si>
    <t>Tip: D 11 CE</t>
  </si>
  <si>
    <t>V= 11 lit</t>
  </si>
  <si>
    <t>ppre= 3,0 bar</t>
  </si>
  <si>
    <t>Tmax= 99 °C</t>
  </si>
  <si>
    <t>Dimenzije ΦDxH: Φ270x300 mm</t>
  </si>
  <si>
    <t>Priključak: R3/4"</t>
  </si>
  <si>
    <t>Dobava i ugradnja sigurnosnog membranskog ventila za sanitarnu vodu.</t>
  </si>
  <si>
    <t>NO 15 - 7 bara</t>
  </si>
  <si>
    <t>Dobava i ugradba slavina za punjenje i pražnjenje.</t>
  </si>
  <si>
    <t>Dobava i ugradba hvatača nečistoća NP6, komplet sa prirubnicama, protuprirubnicama  brtvenim, spojnim i pričvrsnim materijalom.</t>
  </si>
  <si>
    <t>Manometar</t>
  </si>
  <si>
    <t>Dobava i ugradba manometra sa slavinom, ugradba na priključku hladne vode. Manometar se ugrađuje nakon regulatora tlaka, komplet sa brtvenim, spojnim i pričvrsnim materijalom.</t>
  </si>
  <si>
    <t>NO10; p=0-10 bar</t>
  </si>
  <si>
    <t>Regulacijski ventil</t>
  </si>
  <si>
    <t>Dobava i ugradba ventila za regulaciju i održavanje konstantog tlaka hladne vode, komplet sa brtvenim, spojnim i pričvrsnim materijalom.</t>
  </si>
  <si>
    <t>Proizvod kao: HONEYWELL</t>
  </si>
  <si>
    <t>Izoliranje cijevnog razvoda hladne i tople  vode toplinskom izolacijom s parnom branom, komplet s ljepilom, samoljepljivim trakama i izolirajućim trakama za zaštitu spojeva.</t>
  </si>
  <si>
    <t>19x028</t>
  </si>
  <si>
    <t>REKAPITULACIJA:</t>
  </si>
  <si>
    <t>SVEUKUPNO STROJARSKE INSTALACIJE (bez PDV-a)</t>
  </si>
  <si>
    <t>DN200</t>
  </si>
  <si>
    <t>REKAPITULACIJA - DN</t>
  </si>
  <si>
    <t>VENTILACIJA</t>
  </si>
  <si>
    <t>NAPE</t>
  </si>
  <si>
    <t>DIZALICE TOPLINE</t>
  </si>
  <si>
    <t>pogl.</t>
  </si>
  <si>
    <t xml:space="preserve">Omekšivač vode </t>
  </si>
  <si>
    <t>SVEUKUPNO DN</t>
  </si>
  <si>
    <t xml:space="preserve">REKAPITULACIJA DN ZA SC3 </t>
  </si>
  <si>
    <t>SC3_BAZENSKA TEHNIKA</t>
  </si>
  <si>
    <t>SC3_STROJARSKE INSTALACIJE</t>
  </si>
  <si>
    <t>UO_STROJARSKE INSTALACIJE</t>
  </si>
  <si>
    <t xml:space="preserve">SVEUKUPNO DN- SC3 STROJARSTVO </t>
  </si>
  <si>
    <t>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</si>
</sst>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n_-;\-* #,##0.00\ _k_n_-;_-* \-??\ _k_n_-;_-@_-"/>
    <numFmt numFmtId="165" formatCode="General_)"/>
    <numFmt numFmtId="166" formatCode="00000"/>
    <numFmt numFmtId="167" formatCode="&quot;6,&quot;00"/>
  </numFmts>
  <fonts count="40" x14ac:knownFonts="1">
    <font>
      <sz val="10"/>
      <name val="Arial"/>
      <family val="2"/>
      <charset val="238"/>
    </font>
    <font>
      <sz val="10"/>
      <name val="Arial"/>
      <family val="2"/>
      <charset val="238"/>
    </font>
    <font>
      <sz val="8"/>
      <name val="Arial"/>
      <family val="2"/>
      <charset val="238"/>
    </font>
    <font>
      <b/>
      <sz val="8"/>
      <name val="Arial"/>
      <family val="2"/>
      <charset val="238"/>
    </font>
    <font>
      <b/>
      <sz val="8"/>
      <color indexed="10"/>
      <name val="Arial"/>
      <family val="2"/>
      <charset val="238"/>
    </font>
    <font>
      <sz val="8"/>
      <color indexed="8"/>
      <name val="Arial"/>
      <family val="2"/>
      <charset val="238"/>
    </font>
    <font>
      <b/>
      <sz val="8"/>
      <color indexed="8"/>
      <name val="Arial"/>
      <family val="2"/>
      <charset val="238"/>
    </font>
    <font>
      <vertAlign val="subscript"/>
      <sz val="8"/>
      <name val="Arial"/>
      <family val="2"/>
      <charset val="238"/>
    </font>
    <font>
      <vertAlign val="superscript"/>
      <sz val="8"/>
      <name val="Arial"/>
      <family val="2"/>
      <charset val="238"/>
    </font>
    <font>
      <b/>
      <sz val="8"/>
      <name val="Arial"/>
      <family val="2"/>
      <charset val="1"/>
    </font>
    <font>
      <sz val="8"/>
      <name val="Arial"/>
      <family val="2"/>
    </font>
    <font>
      <b/>
      <sz val="8"/>
      <name val="Arial"/>
      <family val="2"/>
    </font>
    <font>
      <sz val="8"/>
      <name val="Arial CE"/>
      <family val="2"/>
      <charset val="238"/>
    </font>
    <font>
      <b/>
      <sz val="8"/>
      <name val="Arial CE"/>
      <charset val="238"/>
    </font>
    <font>
      <sz val="8"/>
      <name val="Arial Narrow"/>
      <family val="2"/>
      <charset val="238"/>
    </font>
    <font>
      <sz val="8"/>
      <name val="Symbol"/>
      <family val="1"/>
      <charset val="2"/>
    </font>
    <font>
      <vertAlign val="superscript"/>
      <sz val="8"/>
      <name val="Arial CE"/>
      <charset val="238"/>
    </font>
    <font>
      <vertAlign val="subscript"/>
      <sz val="8"/>
      <name val="Arial CE"/>
      <charset val="238"/>
    </font>
    <font>
      <sz val="8"/>
      <name val="Arial CE"/>
      <charset val="238"/>
    </font>
    <font>
      <b/>
      <sz val="8"/>
      <name val="Arial CE"/>
      <family val="2"/>
      <charset val="238"/>
    </font>
    <font>
      <sz val="8"/>
      <name val="Arial"/>
      <family val="2"/>
      <charset val="1"/>
    </font>
    <font>
      <vertAlign val="superscript"/>
      <sz val="8"/>
      <name val="Arial"/>
      <family val="2"/>
    </font>
    <font>
      <vertAlign val="subscript"/>
      <sz val="8"/>
      <name val="Arial"/>
      <family val="2"/>
    </font>
    <font>
      <b/>
      <sz val="8"/>
      <name val="Arial Narrow"/>
      <family val="2"/>
      <charset val="238"/>
    </font>
    <font>
      <sz val="8"/>
      <name val="Helv"/>
    </font>
    <font>
      <b/>
      <u/>
      <sz val="8"/>
      <name val="Arial"/>
      <family val="2"/>
      <charset val="238"/>
    </font>
    <font>
      <b/>
      <u/>
      <vertAlign val="subscript"/>
      <sz val="8"/>
      <name val="Arial"/>
      <family val="2"/>
      <charset val="238"/>
    </font>
    <font>
      <u/>
      <sz val="8"/>
      <name val="Arial"/>
      <family val="2"/>
      <charset val="238"/>
    </font>
    <font>
      <sz val="10"/>
      <name val="Arial CE"/>
      <charset val="238"/>
    </font>
    <font>
      <sz val="11"/>
      <name val="Times New Roman CE"/>
    </font>
    <font>
      <b/>
      <sz val="8"/>
      <name val="Helv"/>
    </font>
    <font>
      <sz val="8"/>
      <name val="Calibri"/>
      <family val="2"/>
      <charset val="238"/>
    </font>
    <font>
      <b/>
      <sz val="9"/>
      <name val="Arial"/>
      <family val="2"/>
      <charset val="238"/>
    </font>
    <font>
      <b/>
      <sz val="9"/>
      <color indexed="81"/>
      <name val="Tahoma"/>
      <family val="2"/>
      <charset val="238"/>
    </font>
    <font>
      <sz val="9"/>
      <color indexed="81"/>
      <name val="Tahoma"/>
      <family val="2"/>
      <charset val="238"/>
    </font>
    <font>
      <sz val="8"/>
      <color theme="0" tint="-0.249977111117893"/>
      <name val="Arial"/>
      <family val="2"/>
    </font>
    <font>
      <b/>
      <sz val="8"/>
      <color theme="0" tint="-0.249977111117893"/>
      <name val="Arial"/>
      <family val="2"/>
    </font>
    <font>
      <sz val="8"/>
      <color theme="0" tint="-0.14999847407452621"/>
      <name val="Arial"/>
      <family val="2"/>
    </font>
    <font>
      <b/>
      <sz val="8"/>
      <color theme="0" tint="-0.14999847407452621"/>
      <name val="Arial"/>
      <family val="2"/>
    </font>
    <font>
      <b/>
      <sz val="10"/>
      <name val="Arial"/>
      <family val="2"/>
      <charset val="238"/>
    </font>
  </fonts>
  <fills count="12">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indexed="31"/>
        <bgColor indexed="27"/>
      </patternFill>
    </fill>
    <fill>
      <patternFill patternType="solid">
        <fgColor rgb="FFFFFF00"/>
        <bgColor indexed="64"/>
      </patternFill>
    </fill>
    <fill>
      <patternFill patternType="solid">
        <fgColor indexed="41"/>
        <bgColor indexed="64"/>
      </patternFill>
    </fill>
    <fill>
      <patternFill patternType="solid">
        <fgColor indexed="52"/>
        <bgColor indexed="64"/>
      </patternFill>
    </fill>
    <fill>
      <patternFill patternType="solid">
        <fgColor theme="0" tint="-0.249977111117893"/>
        <bgColor indexed="64"/>
      </patternFill>
    </fill>
    <fill>
      <patternFill patternType="solid">
        <fgColor theme="4" tint="0.79998168889431442"/>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20">
    <xf numFmtId="0" fontId="0" fillId="0" borderId="0"/>
    <xf numFmtId="164" fontId="1" fillId="0" borderId="0" applyFill="0" applyBorder="0" applyAlignment="0" applyProtection="0"/>
    <xf numFmtId="0" fontId="1" fillId="0" borderId="0"/>
    <xf numFmtId="0" fontId="1" fillId="0" borderId="0"/>
    <xf numFmtId="4" fontId="1" fillId="0" borderId="0">
      <alignment vertical="justify"/>
    </xf>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164" fontId="1" fillId="0" borderId="0" applyFill="0" applyBorder="0" applyAlignment="0" applyProtection="0"/>
    <xf numFmtId="4" fontId="1" fillId="0" borderId="0">
      <alignment vertical="justify"/>
    </xf>
    <xf numFmtId="0" fontId="1" fillId="0" borderId="0"/>
    <xf numFmtId="0" fontId="1" fillId="0" borderId="0"/>
    <xf numFmtId="0" fontId="1" fillId="0" borderId="0"/>
    <xf numFmtId="9" fontId="1" fillId="0" borderId="0" applyFill="0" applyBorder="0" applyAlignment="0" applyProtection="0"/>
    <xf numFmtId="0" fontId="1" fillId="0" borderId="0"/>
    <xf numFmtId="0" fontId="1" fillId="0" borderId="0"/>
  </cellStyleXfs>
  <cellXfs count="664">
    <xf numFmtId="0" fontId="0" fillId="0" borderId="0" xfId="0"/>
    <xf numFmtId="0" fontId="2" fillId="2" borderId="0" xfId="0" applyFont="1" applyFill="1" applyAlignment="1" applyProtection="1">
      <alignment horizontal="justify" vertical="top"/>
      <protection locked="0"/>
    </xf>
    <xf numFmtId="4" fontId="2" fillId="2" borderId="0" xfId="1" applyNumberFormat="1" applyFont="1" applyFill="1" applyBorder="1" applyAlignment="1" applyProtection="1">
      <alignment horizontal="right" vertical="top"/>
      <protection locked="0"/>
    </xf>
    <xf numFmtId="4" fontId="3" fillId="0" borderId="2" xfId="0" applyNumberFormat="1" applyFont="1" applyBorder="1" applyAlignment="1" applyProtection="1">
      <alignment vertical="top"/>
      <protection locked="0"/>
    </xf>
    <xf numFmtId="4" fontId="3" fillId="0" borderId="3" xfId="0" applyNumberFormat="1" applyFont="1" applyBorder="1" applyAlignment="1" applyProtection="1">
      <alignment vertical="top"/>
      <protection locked="0"/>
    </xf>
    <xf numFmtId="4" fontId="3" fillId="0" borderId="4" xfId="0" applyNumberFormat="1" applyFont="1" applyBorder="1" applyAlignment="1" applyProtection="1">
      <alignment vertical="top"/>
      <protection locked="0"/>
    </xf>
    <xf numFmtId="4" fontId="3" fillId="0" borderId="2"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4" fontId="2" fillId="0" borderId="5" xfId="0" applyNumberFormat="1" applyFont="1" applyBorder="1" applyAlignment="1" applyProtection="1">
      <alignment horizontal="right" vertical="top"/>
      <protection locked="0"/>
    </xf>
    <xf numFmtId="0" fontId="2" fillId="0" borderId="6" xfId="0" applyFont="1" applyBorder="1" applyAlignment="1" applyProtection="1">
      <alignment horizontal="justify" vertical="top"/>
      <protection locked="0"/>
    </xf>
    <xf numFmtId="4" fontId="3" fillId="3" borderId="5" xfId="0" applyNumberFormat="1" applyFont="1" applyFill="1" applyBorder="1" applyAlignment="1" applyProtection="1">
      <alignment vertical="top"/>
      <protection locked="0"/>
    </xf>
    <xf numFmtId="4" fontId="3" fillId="3" borderId="0" xfId="0" applyNumberFormat="1" applyFont="1" applyFill="1" applyAlignment="1" applyProtection="1">
      <alignment vertical="top"/>
      <protection locked="0"/>
    </xf>
    <xf numFmtId="4" fontId="3" fillId="3" borderId="6" xfId="0" applyNumberFormat="1" applyFont="1" applyFill="1" applyBorder="1" applyAlignment="1" applyProtection="1">
      <alignment vertical="top"/>
      <protection locked="0"/>
    </xf>
    <xf numFmtId="4" fontId="2" fillId="0" borderId="0" xfId="0" applyNumberFormat="1" applyFont="1" applyAlignment="1" applyProtection="1">
      <alignment horizontal="right" vertical="top"/>
      <protection locked="0"/>
    </xf>
    <xf numFmtId="4" fontId="2" fillId="0" borderId="6" xfId="0" applyNumberFormat="1" applyFont="1" applyBorder="1" applyAlignment="1" applyProtection="1">
      <alignment horizontal="right" vertical="top"/>
      <protection locked="0"/>
    </xf>
    <xf numFmtId="0" fontId="2"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2" fillId="0" borderId="0" xfId="0" applyFont="1" applyAlignment="1" applyProtection="1">
      <alignment vertical="top"/>
      <protection locked="0"/>
    </xf>
    <xf numFmtId="0" fontId="3" fillId="0" borderId="0" xfId="2" applyFont="1" applyAlignment="1" applyProtection="1">
      <alignment horizontal="center" vertical="top"/>
      <protection locked="0"/>
    </xf>
    <xf numFmtId="0" fontId="2" fillId="0" borderId="0" xfId="2" applyFont="1" applyAlignment="1" applyProtection="1">
      <alignment vertical="top"/>
      <protection locked="0"/>
    </xf>
    <xf numFmtId="0" fontId="3" fillId="0" borderId="7" xfId="2" applyFont="1" applyBorder="1" applyAlignment="1" applyProtection="1">
      <alignment horizontal="center" vertical="top"/>
      <protection locked="0"/>
    </xf>
    <xf numFmtId="0" fontId="2" fillId="0" borderId="7" xfId="2" applyFont="1" applyBorder="1" applyAlignment="1" applyProtection="1">
      <alignment vertical="top"/>
      <protection locked="0"/>
    </xf>
    <xf numFmtId="4" fontId="2" fillId="0" borderId="7" xfId="0" applyNumberFormat="1" applyFont="1" applyBorder="1" applyAlignment="1" applyProtection="1">
      <alignment horizontal="right" vertical="top"/>
      <protection locked="0"/>
    </xf>
    <xf numFmtId="4" fontId="2" fillId="0" borderId="9" xfId="0" applyNumberFormat="1" applyFont="1" applyBorder="1" applyAlignment="1" applyProtection="1">
      <alignment horizontal="right" vertical="top"/>
      <protection locked="0"/>
    </xf>
    <xf numFmtId="4" fontId="2" fillId="0" borderId="10" xfId="1" applyNumberFormat="1" applyFont="1" applyFill="1" applyBorder="1" applyAlignment="1" applyProtection="1">
      <alignment horizontal="right"/>
      <protection locked="0"/>
    </xf>
    <xf numFmtId="4" fontId="2" fillId="0" borderId="0" xfId="3" applyNumberFormat="1" applyFont="1" applyAlignment="1" applyProtection="1">
      <alignment horizontal="right" vertical="top"/>
      <protection locked="0"/>
    </xf>
    <xf numFmtId="4" fontId="3" fillId="0" borderId="5" xfId="0" applyNumberFormat="1" applyFont="1" applyBorder="1" applyAlignment="1" applyProtection="1">
      <alignment horizontal="center" vertical="top" wrapText="1"/>
      <protection locked="0"/>
    </xf>
    <xf numFmtId="0" fontId="3" fillId="0" borderId="6" xfId="0" applyFont="1" applyBorder="1" applyAlignment="1" applyProtection="1">
      <alignment horizontal="center" vertical="top"/>
      <protection locked="0"/>
    </xf>
    <xf numFmtId="0" fontId="11" fillId="0" borderId="0" xfId="0" applyFont="1" applyAlignment="1" applyProtection="1">
      <alignment horizontal="center" vertical="top"/>
      <protection locked="0"/>
    </xf>
    <xf numFmtId="4" fontId="10" fillId="0" borderId="0" xfId="0" applyNumberFormat="1" applyFont="1" applyAlignment="1" applyProtection="1">
      <alignment horizontal="right" vertical="top"/>
      <protection locked="0"/>
    </xf>
    <xf numFmtId="0" fontId="12" fillId="0" borderId="0" xfId="0" applyFont="1" applyAlignment="1" applyProtection="1">
      <alignment horizontal="center" vertical="top"/>
      <protection locked="0"/>
    </xf>
    <xf numFmtId="4" fontId="12" fillId="0" borderId="0" xfId="0" applyNumberFormat="1" applyFont="1" applyAlignment="1" applyProtection="1">
      <alignment horizontal="center" vertical="top"/>
      <protection locked="0"/>
    </xf>
    <xf numFmtId="4" fontId="12" fillId="0" borderId="0" xfId="0" applyNumberFormat="1" applyFont="1" applyAlignment="1" applyProtection="1">
      <alignment horizontal="right" vertical="top"/>
      <protection locked="0"/>
    </xf>
    <xf numFmtId="4" fontId="12" fillId="0" borderId="6" xfId="0" applyNumberFormat="1" applyFont="1" applyBorder="1" applyAlignment="1" applyProtection="1">
      <alignment horizontal="center" vertical="top"/>
      <protection locked="0"/>
    </xf>
    <xf numFmtId="0" fontId="19" fillId="0" borderId="0" xfId="0" applyFont="1" applyAlignment="1" applyProtection="1">
      <alignment horizontal="center" vertical="top"/>
      <protection locked="0"/>
    </xf>
    <xf numFmtId="4" fontId="12" fillId="0" borderId="0" xfId="0" applyNumberFormat="1" applyFont="1" applyAlignment="1" applyProtection="1">
      <alignment horizontal="right" vertical="top" wrapText="1"/>
      <protection locked="0"/>
    </xf>
    <xf numFmtId="0" fontId="2" fillId="0" borderId="0" xfId="0" applyFont="1" applyAlignment="1" applyProtection="1">
      <alignment horizontal="left" vertical="top" wrapText="1"/>
      <protection locked="0"/>
    </xf>
    <xf numFmtId="0" fontId="10" fillId="0" borderId="0" xfId="0" applyFont="1" applyAlignment="1" applyProtection="1">
      <alignment horizontal="center" vertical="top"/>
      <protection locked="0"/>
    </xf>
    <xf numFmtId="0" fontId="10" fillId="0" borderId="6" xfId="0" applyFont="1" applyBorder="1" applyAlignment="1" applyProtection="1">
      <alignment horizontal="center" vertical="top"/>
      <protection locked="0"/>
    </xf>
    <xf numFmtId="4" fontId="3" fillId="0" borderId="0" xfId="0" applyNumberFormat="1" applyFont="1" applyAlignment="1" applyProtection="1">
      <alignment horizontal="right" vertical="top"/>
      <protection locked="0"/>
    </xf>
    <xf numFmtId="4" fontId="2" fillId="0" borderId="0" xfId="3" applyNumberFormat="1" applyFont="1" applyAlignment="1" applyProtection="1">
      <alignment horizontal="right" vertical="top" wrapText="1"/>
      <protection locked="0"/>
    </xf>
    <xf numFmtId="0" fontId="2" fillId="0" borderId="0" xfId="0" applyFont="1" applyProtection="1">
      <protection locked="0"/>
    </xf>
    <xf numFmtId="0" fontId="2" fillId="9" borderId="0" xfId="0" applyFont="1" applyFill="1" applyAlignment="1" applyProtection="1">
      <alignment horizontal="center"/>
      <protection locked="0"/>
    </xf>
    <xf numFmtId="0" fontId="2" fillId="9" borderId="0" xfId="0" applyFont="1" applyFill="1" applyAlignment="1" applyProtection="1">
      <alignment horizontal="center" vertical="top"/>
      <protection locked="0"/>
    </xf>
    <xf numFmtId="0" fontId="3" fillId="9" borderId="0" xfId="0" applyFont="1" applyFill="1" applyAlignment="1" applyProtection="1">
      <alignment horizontal="left" vertical="top" wrapText="1"/>
      <protection locked="0"/>
    </xf>
    <xf numFmtId="0" fontId="3" fillId="9" borderId="0" xfId="0" applyFont="1" applyFill="1" applyAlignment="1" applyProtection="1">
      <alignment horizontal="center" vertical="top" wrapText="1"/>
      <protection locked="0"/>
    </xf>
    <xf numFmtId="0" fontId="2" fillId="9" borderId="6" xfId="0" applyFont="1" applyFill="1" applyBorder="1" applyAlignment="1" applyProtection="1">
      <alignment horizontal="justify" vertical="top"/>
      <protection locked="0"/>
    </xf>
    <xf numFmtId="0" fontId="3" fillId="9" borderId="0" xfId="0" applyFont="1" applyFill="1" applyAlignment="1" applyProtection="1">
      <alignment vertical="top" wrapText="1"/>
      <protection locked="0"/>
    </xf>
    <xf numFmtId="0" fontId="3" fillId="9" borderId="0" xfId="0" applyFont="1" applyFill="1" applyAlignment="1" applyProtection="1">
      <alignment horizontal="center" vertical="center" wrapText="1"/>
      <protection locked="0"/>
    </xf>
    <xf numFmtId="0" fontId="3" fillId="9" borderId="0" xfId="0" applyFont="1" applyFill="1" applyAlignment="1" applyProtection="1">
      <alignment horizontal="left" vertical="top"/>
      <protection locked="0"/>
    </xf>
    <xf numFmtId="4" fontId="2" fillId="9" borderId="0" xfId="12" applyNumberFormat="1" applyFont="1" applyFill="1" applyBorder="1" applyAlignment="1" applyProtection="1">
      <alignment horizontal="center"/>
      <protection locked="0"/>
    </xf>
    <xf numFmtId="4" fontId="2" fillId="9" borderId="0" xfId="12" applyNumberFormat="1" applyFont="1" applyFill="1" applyBorder="1" applyAlignment="1" applyProtection="1">
      <alignment horizontal="right"/>
      <protection locked="0"/>
    </xf>
    <xf numFmtId="4" fontId="2" fillId="9" borderId="0" xfId="12" applyNumberFormat="1" applyFont="1" applyFill="1" applyBorder="1" applyAlignment="1" applyProtection="1">
      <protection locked="0"/>
    </xf>
    <xf numFmtId="0" fontId="3" fillId="9" borderId="0" xfId="0" applyFont="1" applyFill="1" applyAlignment="1" applyProtection="1">
      <alignment horizontal="justify"/>
      <protection locked="0"/>
    </xf>
    <xf numFmtId="0" fontId="3" fillId="0" borderId="22" xfId="0" applyFont="1" applyBorder="1" applyAlignment="1" applyProtection="1">
      <alignment horizontal="center" vertical="center"/>
      <protection locked="0"/>
    </xf>
    <xf numFmtId="0" fontId="2" fillId="0" borderId="22" xfId="0" applyFont="1" applyBorder="1" applyAlignment="1" applyProtection="1">
      <alignment horizontal="center"/>
      <protection locked="0"/>
    </xf>
    <xf numFmtId="0" fontId="3" fillId="0" borderId="22" xfId="0" applyFont="1" applyBorder="1" applyAlignment="1" applyProtection="1">
      <alignment horizontal="left" vertical="center"/>
      <protection locked="0"/>
    </xf>
    <xf numFmtId="4" fontId="3" fillId="0" borderId="22" xfId="0" applyNumberFormat="1" applyFont="1" applyBorder="1" applyAlignment="1" applyProtection="1">
      <alignment horizontal="center" vertical="center"/>
      <protection locked="0"/>
    </xf>
    <xf numFmtId="4" fontId="3" fillId="0" borderId="22" xfId="0" applyNumberFormat="1" applyFont="1" applyBorder="1" applyAlignment="1" applyProtection="1">
      <alignment horizontal="center" vertical="center" wrapText="1"/>
      <protection locked="0"/>
    </xf>
    <xf numFmtId="0" fontId="2" fillId="0" borderId="23" xfId="0" applyFont="1" applyBorder="1" applyProtection="1">
      <protection locked="0"/>
    </xf>
    <xf numFmtId="0" fontId="2" fillId="0" borderId="23" xfId="0" applyFont="1" applyBorder="1" applyAlignment="1" applyProtection="1">
      <alignment horizontal="center"/>
      <protection locked="0"/>
    </xf>
    <xf numFmtId="0" fontId="2" fillId="0" borderId="23" xfId="0" applyFont="1" applyBorder="1" applyAlignment="1" applyProtection="1">
      <alignment horizontal="center" vertical="top"/>
      <protection locked="0"/>
    </xf>
    <xf numFmtId="0" fontId="4" fillId="0" borderId="23" xfId="0" applyFont="1" applyBorder="1" applyAlignment="1" applyProtection="1">
      <alignment horizontal="center" vertical="top" wrapText="1"/>
      <protection locked="0"/>
    </xf>
    <xf numFmtId="4" fontId="4" fillId="0" borderId="24" xfId="0" applyNumberFormat="1" applyFont="1" applyBorder="1" applyAlignment="1" applyProtection="1">
      <alignment horizontal="center" wrapText="1"/>
      <protection locked="0"/>
    </xf>
    <xf numFmtId="4" fontId="2" fillId="0" borderId="25" xfId="0" applyNumberFormat="1" applyFont="1" applyBorder="1" applyAlignment="1" applyProtection="1">
      <alignment horizontal="right"/>
      <protection locked="0"/>
    </xf>
    <xf numFmtId="4" fontId="2" fillId="0" borderId="23" xfId="0" applyNumberFormat="1" applyFont="1" applyBorder="1" applyAlignment="1" applyProtection="1">
      <alignment horizontal="center"/>
      <protection locked="0"/>
    </xf>
    <xf numFmtId="0" fontId="2" fillId="0" borderId="26" xfId="0" applyFont="1" applyBorder="1" applyAlignment="1" applyProtection="1">
      <alignment horizontal="justify" vertical="top"/>
      <protection locked="0"/>
    </xf>
    <xf numFmtId="0" fontId="2" fillId="0" borderId="27" xfId="0" applyFont="1" applyBorder="1" applyProtection="1">
      <protection locked="0"/>
    </xf>
    <xf numFmtId="0" fontId="2" fillId="0" borderId="27" xfId="0" applyFont="1" applyBorder="1" applyAlignment="1" applyProtection="1">
      <alignment horizontal="center" vertical="top"/>
      <protection locked="0"/>
    </xf>
    <xf numFmtId="0" fontId="2" fillId="4" borderId="27" xfId="0" applyFont="1" applyFill="1" applyBorder="1" applyAlignment="1" applyProtection="1">
      <alignment horizontal="center" vertical="top"/>
      <protection locked="0"/>
    </xf>
    <xf numFmtId="4" fontId="3" fillId="4" borderId="27" xfId="13" applyFont="1" applyFill="1" applyBorder="1" applyAlignment="1" applyProtection="1">
      <alignment horizontal="left" vertical="top"/>
      <protection locked="0"/>
    </xf>
    <xf numFmtId="49" fontId="2" fillId="4" borderId="27" xfId="0" applyNumberFormat="1" applyFont="1" applyFill="1" applyBorder="1" applyAlignment="1" applyProtection="1">
      <alignment horizontal="center"/>
      <protection locked="0"/>
    </xf>
    <xf numFmtId="4" fontId="2" fillId="4" borderId="28" xfId="13" applyFont="1" applyFill="1" applyBorder="1" applyAlignment="1" applyProtection="1">
      <alignment horizontal="center"/>
      <protection locked="0"/>
    </xf>
    <xf numFmtId="4" fontId="2" fillId="4" borderId="29" xfId="13" applyFont="1" applyFill="1" applyBorder="1" applyAlignment="1" applyProtection="1">
      <alignment horizontal="right"/>
      <protection locked="0"/>
    </xf>
    <xf numFmtId="4" fontId="2" fillId="4" borderId="27" xfId="13" applyFont="1" applyFill="1" applyBorder="1" applyAlignment="1" applyProtection="1">
      <alignment horizontal="right"/>
      <protection locked="0"/>
    </xf>
    <xf numFmtId="4" fontId="3" fillId="4" borderId="30" xfId="13" applyFont="1" applyFill="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7" xfId="0" applyFont="1" applyBorder="1" applyAlignment="1" applyProtection="1">
      <alignment horizontal="center"/>
      <protection locked="0"/>
    </xf>
    <xf numFmtId="4" fontId="2" fillId="0" borderId="28" xfId="0" applyNumberFormat="1" applyFont="1" applyBorder="1" applyAlignment="1" applyProtection="1">
      <alignment horizontal="center"/>
      <protection locked="0"/>
    </xf>
    <xf numFmtId="4" fontId="2" fillId="0" borderId="29" xfId="0" applyNumberFormat="1" applyFont="1" applyBorder="1" applyProtection="1">
      <protection locked="0"/>
    </xf>
    <xf numFmtId="4" fontId="2" fillId="0" borderId="27" xfId="0" applyNumberFormat="1" applyFont="1" applyBorder="1" applyProtection="1">
      <protection locked="0"/>
    </xf>
    <xf numFmtId="0" fontId="2" fillId="0" borderId="30" xfId="0" applyFont="1" applyBorder="1" applyAlignment="1" applyProtection="1">
      <alignment vertical="top" wrapText="1"/>
      <protection locked="0"/>
    </xf>
    <xf numFmtId="0" fontId="3" fillId="0" borderId="27" xfId="0" applyFont="1" applyBorder="1" applyAlignment="1" applyProtection="1">
      <alignment horizontal="center" vertical="top"/>
      <protection locked="0"/>
    </xf>
    <xf numFmtId="0" fontId="3" fillId="4" borderId="27" xfId="0" applyFont="1" applyFill="1" applyBorder="1" applyAlignment="1" applyProtection="1">
      <alignment horizontal="center" vertical="top"/>
      <protection locked="0"/>
    </xf>
    <xf numFmtId="0" fontId="6" fillId="4" borderId="27" xfId="0" applyFont="1" applyFill="1" applyBorder="1" applyAlignment="1" applyProtection="1">
      <alignment wrapText="1"/>
      <protection locked="0"/>
    </xf>
    <xf numFmtId="0" fontId="2" fillId="0" borderId="27" xfId="0" applyFont="1" applyBorder="1" applyAlignment="1" applyProtection="1">
      <alignment wrapText="1"/>
      <protection locked="0"/>
    </xf>
    <xf numFmtId="49" fontId="2" fillId="0" borderId="27" xfId="0" applyNumberFormat="1" applyFont="1" applyBorder="1" applyAlignment="1" applyProtection="1">
      <alignment horizontal="center"/>
      <protection locked="0"/>
    </xf>
    <xf numFmtId="4" fontId="2" fillId="0" borderId="28" xfId="13" applyFont="1" applyBorder="1" applyAlignment="1" applyProtection="1">
      <alignment horizontal="center"/>
      <protection locked="0"/>
    </xf>
    <xf numFmtId="4" fontId="2" fillId="0" borderId="29" xfId="13" applyFont="1" applyBorder="1" applyAlignment="1" applyProtection="1">
      <alignment horizontal="right"/>
      <protection locked="0"/>
    </xf>
    <xf numFmtId="4" fontId="2" fillId="0" borderId="27" xfId="13" applyFont="1" applyBorder="1" applyAlignment="1" applyProtection="1">
      <alignment horizontal="right"/>
      <protection locked="0"/>
    </xf>
    <xf numFmtId="4" fontId="3" fillId="0" borderId="30" xfId="13" applyFont="1" applyBorder="1" applyAlignment="1" applyProtection="1">
      <alignment horizontal="left" vertical="top" wrapText="1"/>
      <protection locked="0"/>
    </xf>
    <xf numFmtId="0" fontId="3" fillId="0" borderId="27" xfId="0" applyFont="1" applyBorder="1" applyAlignment="1" applyProtection="1">
      <alignment horizontal="center"/>
      <protection locked="0"/>
    </xf>
    <xf numFmtId="49" fontId="3" fillId="0" borderId="27" xfId="0" applyNumberFormat="1" applyFont="1" applyBorder="1" applyAlignment="1" applyProtection="1">
      <alignment vertical="center"/>
      <protection locked="0"/>
    </xf>
    <xf numFmtId="49" fontId="3" fillId="0" borderId="27"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4" fontId="3" fillId="0" borderId="29" xfId="0" applyNumberFormat="1" applyFont="1" applyBorder="1" applyAlignment="1" applyProtection="1">
      <alignment vertical="center"/>
      <protection locked="0"/>
    </xf>
    <xf numFmtId="4" fontId="3" fillId="0" borderId="27" xfId="0" applyNumberFormat="1" applyFont="1" applyBorder="1" applyAlignment="1" applyProtection="1">
      <alignment vertical="center"/>
      <protection locked="0"/>
    </xf>
    <xf numFmtId="49" fontId="2" fillId="0" borderId="27" xfId="0" applyNumberFormat="1" applyFont="1" applyBorder="1" applyAlignment="1" applyProtection="1">
      <alignment horizontal="left" vertical="top" wrapText="1"/>
      <protection locked="0"/>
    </xf>
    <xf numFmtId="49" fontId="2" fillId="0" borderId="27" xfId="14" applyNumberFormat="1" applyFont="1" applyBorder="1" applyAlignment="1" applyProtection="1">
      <alignment horizontal="center" vertical="top"/>
      <protection locked="0"/>
    </xf>
    <xf numFmtId="4" fontId="2" fillId="0" borderId="27" xfId="15" applyNumberFormat="1" applyFont="1" applyBorder="1" applyAlignment="1" applyProtection="1">
      <alignment vertical="top" wrapText="1"/>
      <protection locked="0"/>
    </xf>
    <xf numFmtId="3" fontId="2" fillId="0" borderId="28" xfId="13" applyNumberFormat="1" applyFont="1" applyBorder="1" applyAlignment="1" applyProtection="1">
      <alignment horizontal="center"/>
      <protection locked="0"/>
    </xf>
    <xf numFmtId="4" fontId="4" fillId="0" borderId="30" xfId="13" applyFont="1" applyBorder="1" applyAlignment="1" applyProtection="1">
      <alignment horizontal="left" vertical="top" wrapText="1"/>
      <protection locked="0"/>
    </xf>
    <xf numFmtId="0" fontId="6" fillId="0" borderId="27" xfId="0" applyFont="1" applyBorder="1" applyAlignment="1" applyProtection="1">
      <alignment wrapText="1"/>
      <protection locked="0"/>
    </xf>
    <xf numFmtId="0" fontId="2" fillId="0" borderId="27" xfId="0" quotePrefix="1" applyFont="1" applyBorder="1" applyAlignment="1" applyProtection="1">
      <alignment horizontal="left" vertical="top" wrapText="1"/>
      <protection locked="0"/>
    </xf>
    <xf numFmtId="0" fontId="3" fillId="0" borderId="27" xfId="0" applyFont="1" applyBorder="1" applyAlignment="1" applyProtection="1">
      <alignment horizontal="center" vertical="center"/>
      <protection locked="0"/>
    </xf>
    <xf numFmtId="3" fontId="2" fillId="0" borderId="28" xfId="12" applyNumberFormat="1" applyFont="1" applyFill="1" applyBorder="1" applyAlignment="1" applyProtection="1">
      <alignment horizontal="center"/>
      <protection locked="0"/>
    </xf>
    <xf numFmtId="0" fontId="2" fillId="0" borderId="27" xfId="16" applyFont="1" applyBorder="1" applyProtection="1">
      <protection locked="0"/>
    </xf>
    <xf numFmtId="9" fontId="2" fillId="0" borderId="27" xfId="17" applyFont="1" applyFill="1" applyBorder="1" applyAlignment="1" applyProtection="1">
      <alignment horizontal="justify" vertical="top" wrapText="1"/>
      <protection locked="0"/>
    </xf>
    <xf numFmtId="0" fontId="2" fillId="0" borderId="27" xfId="18" applyFont="1" applyBorder="1" applyProtection="1">
      <protection locked="0"/>
    </xf>
    <xf numFmtId="0" fontId="2" fillId="0" borderId="0" xfId="18" applyFont="1" applyProtection="1">
      <protection locked="0"/>
    </xf>
    <xf numFmtId="49" fontId="2" fillId="0" borderId="27" xfId="0" applyNumberFormat="1" applyFont="1" applyBorder="1" applyAlignment="1" applyProtection="1">
      <alignment vertical="center" wrapText="1"/>
      <protection locked="0"/>
    </xf>
    <xf numFmtId="0" fontId="5" fillId="0" borderId="27" xfId="0" applyFont="1" applyBorder="1" applyAlignment="1" applyProtection="1">
      <alignment wrapText="1"/>
      <protection locked="0"/>
    </xf>
    <xf numFmtId="0" fontId="5" fillId="0" borderId="27" xfId="0" quotePrefix="1" applyFont="1" applyBorder="1" applyAlignment="1" applyProtection="1">
      <alignment horizontal="left" vertical="top" wrapText="1"/>
      <protection locked="0"/>
    </xf>
    <xf numFmtId="0" fontId="2" fillId="0" borderId="0" xfId="16" applyFont="1" applyProtection="1">
      <protection locked="0"/>
    </xf>
    <xf numFmtId="0" fontId="6" fillId="0" borderId="27" xfId="0" quotePrefix="1"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0" borderId="27" xfId="0" applyFont="1" applyBorder="1" applyProtection="1">
      <protection locked="0"/>
    </xf>
    <xf numFmtId="0" fontId="2" fillId="0" borderId="27" xfId="16" applyFont="1" applyBorder="1" applyAlignment="1" applyProtection="1">
      <alignment horizontal="left"/>
      <protection locked="0"/>
    </xf>
    <xf numFmtId="0" fontId="2" fillId="0" borderId="0" xfId="16" applyFont="1" applyAlignment="1" applyProtection="1">
      <alignment horizontal="left"/>
      <protection locked="0"/>
    </xf>
    <xf numFmtId="49" fontId="2" fillId="0" borderId="27" xfId="0" applyNumberFormat="1" applyFont="1" applyBorder="1" applyAlignment="1" applyProtection="1">
      <alignment vertical="top" wrapText="1"/>
      <protection locked="0"/>
    </xf>
    <xf numFmtId="49" fontId="2" fillId="0" borderId="27" xfId="0" applyNumberFormat="1" applyFont="1" applyBorder="1" applyAlignment="1" applyProtection="1">
      <alignment horizontal="justify" vertical="top" wrapText="1"/>
      <protection locked="0"/>
    </xf>
    <xf numFmtId="0" fontId="6" fillId="0" borderId="27" xfId="0" applyFont="1" applyBorder="1" applyAlignment="1" applyProtection="1">
      <alignment vertical="top" wrapText="1"/>
      <protection locked="0"/>
    </xf>
    <xf numFmtId="49" fontId="3" fillId="0" borderId="27" xfId="0" applyNumberFormat="1" applyFont="1" applyBorder="1" applyAlignment="1" applyProtection="1">
      <alignment horizontal="center"/>
      <protection locked="0"/>
    </xf>
    <xf numFmtId="4" fontId="3" fillId="0" borderId="28" xfId="13" applyFont="1" applyBorder="1" applyAlignment="1" applyProtection="1">
      <alignment horizontal="center"/>
      <protection locked="0"/>
    </xf>
    <xf numFmtId="4" fontId="3" fillId="0" borderId="27" xfId="13" applyFont="1" applyBorder="1" applyAlignment="1" applyProtection="1">
      <alignment horizontal="right"/>
      <protection locked="0"/>
    </xf>
    <xf numFmtId="49" fontId="3" fillId="0" borderId="27" xfId="0" applyNumberFormat="1" applyFont="1" applyBorder="1" applyAlignment="1" applyProtection="1">
      <alignment vertical="top" wrapText="1"/>
      <protection locked="0"/>
    </xf>
    <xf numFmtId="0" fontId="5" fillId="0" borderId="27" xfId="0" applyFont="1" applyBorder="1" applyAlignment="1" applyProtection="1">
      <alignment horizontal="justify" vertical="top" wrapText="1"/>
      <protection locked="0"/>
    </xf>
    <xf numFmtId="49" fontId="5" fillId="0" borderId="27" xfId="0" applyNumberFormat="1" applyFont="1" applyBorder="1" applyAlignment="1" applyProtection="1">
      <alignment horizontal="left" vertical="top" wrapText="1"/>
      <protection locked="0"/>
    </xf>
    <xf numFmtId="4" fontId="3" fillId="0" borderId="27" xfId="13" applyFont="1" applyBorder="1" applyAlignment="1" applyProtection="1">
      <alignment horizontal="left" vertical="top"/>
      <protection locked="0"/>
    </xf>
    <xf numFmtId="0" fontId="6" fillId="0" borderId="27" xfId="0" applyFont="1" applyBorder="1" applyAlignment="1" applyProtection="1">
      <alignment vertical="top"/>
      <protection locked="0"/>
    </xf>
    <xf numFmtId="49" fontId="2" fillId="0" borderId="27" xfId="0" applyNumberFormat="1" applyFont="1" applyBorder="1" applyAlignment="1" applyProtection="1">
      <alignment horizontal="center" vertical="top"/>
      <protection locked="0"/>
    </xf>
    <xf numFmtId="49" fontId="3" fillId="0" borderId="27" xfId="0" applyNumberFormat="1" applyFont="1" applyBorder="1" applyAlignment="1" applyProtection="1">
      <alignment horizontal="center" vertical="top"/>
      <protection locked="0"/>
    </xf>
    <xf numFmtId="49" fontId="3" fillId="4" borderId="27" xfId="0" applyNumberFormat="1" applyFont="1" applyFill="1" applyBorder="1" applyAlignment="1" applyProtection="1">
      <alignment horizontal="center" vertical="center"/>
      <protection locked="0"/>
    </xf>
    <xf numFmtId="49" fontId="3" fillId="4" borderId="27" xfId="0" applyNumberFormat="1" applyFont="1" applyFill="1" applyBorder="1" applyAlignment="1" applyProtection="1">
      <alignment vertical="center"/>
      <protection locked="0"/>
    </xf>
    <xf numFmtId="0" fontId="3" fillId="0" borderId="27" xfId="16" applyFont="1" applyBorder="1" applyAlignment="1" applyProtection="1">
      <alignment horizontal="center"/>
      <protection locked="0"/>
    </xf>
    <xf numFmtId="0" fontId="2" fillId="0" borderId="27" xfId="0" applyFont="1" applyBorder="1" applyAlignment="1" applyProtection="1">
      <alignment vertical="top" wrapText="1"/>
      <protection locked="0"/>
    </xf>
    <xf numFmtId="4" fontId="2" fillId="0" borderId="30" xfId="13" applyFont="1" applyBorder="1" applyAlignment="1" applyProtection="1">
      <alignment horizontal="left" vertical="top" wrapText="1"/>
      <protection locked="0"/>
    </xf>
    <xf numFmtId="0" fontId="2" fillId="0" borderId="27" xfId="0" applyFont="1" applyBorder="1" applyAlignment="1" applyProtection="1">
      <alignment vertical="top"/>
      <protection locked="0"/>
    </xf>
    <xf numFmtId="0" fontId="2" fillId="0" borderId="27" xfId="0" applyFont="1" applyBorder="1" applyAlignment="1" applyProtection="1">
      <alignment horizontal="justify" vertical="top"/>
      <protection locked="0"/>
    </xf>
    <xf numFmtId="0" fontId="3" fillId="0" borderId="27" xfId="19" applyFont="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49" fontId="2" fillId="0" borderId="27" xfId="0" applyNumberFormat="1" applyFont="1" applyBorder="1" applyAlignment="1" applyProtection="1">
      <alignment wrapText="1"/>
      <protection locked="0"/>
    </xf>
    <xf numFmtId="0" fontId="2" fillId="0" borderId="27" xfId="18" applyFont="1" applyBorder="1" applyAlignment="1" applyProtection="1">
      <alignment horizontal="justify" vertical="top" wrapText="1"/>
      <protection locked="0"/>
    </xf>
    <xf numFmtId="0" fontId="5" fillId="0" borderId="27" xfId="0" applyFont="1" applyBorder="1" applyAlignment="1" applyProtection="1">
      <alignment vertical="top" wrapText="1"/>
      <protection locked="0"/>
    </xf>
    <xf numFmtId="49" fontId="3" fillId="0" borderId="27" xfId="0" applyNumberFormat="1" applyFont="1" applyBorder="1" applyAlignment="1" applyProtection="1">
      <alignment horizontal="left" vertical="top" wrapText="1"/>
      <protection locked="0"/>
    </xf>
    <xf numFmtId="0" fontId="3" fillId="0" borderId="27" xfId="0" applyFont="1" applyBorder="1" applyAlignment="1" applyProtection="1">
      <alignment wrapText="1"/>
      <protection locked="0"/>
    </xf>
    <xf numFmtId="0" fontId="3" fillId="0" borderId="27" xfId="18" applyFont="1" applyBorder="1" applyAlignment="1" applyProtection="1">
      <alignment horizontal="justify" vertical="top" wrapText="1"/>
      <protection locked="0"/>
    </xf>
    <xf numFmtId="0" fontId="2" fillId="0" borderId="27" xfId="0" applyFont="1" applyBorder="1" applyAlignment="1" applyProtection="1">
      <alignment horizontal="justify" vertical="top" wrapText="1"/>
      <protection locked="0"/>
    </xf>
    <xf numFmtId="4" fontId="3" fillId="0" borderId="29" xfId="13" applyFont="1" applyBorder="1" applyAlignment="1" applyProtection="1">
      <alignment horizontal="right"/>
      <protection locked="0"/>
    </xf>
    <xf numFmtId="49" fontId="2" fillId="0" borderId="31" xfId="0" applyNumberFormat="1" applyFont="1" applyBorder="1" applyAlignment="1" applyProtection="1">
      <alignment horizontal="center" vertical="top"/>
      <protection locked="0"/>
    </xf>
    <xf numFmtId="0" fontId="2" fillId="0" borderId="31" xfId="0" applyFont="1" applyBorder="1" applyAlignment="1" applyProtection="1">
      <alignment horizontal="center" vertical="top"/>
      <protection locked="0"/>
    </xf>
    <xf numFmtId="0" fontId="2" fillId="0" borderId="31" xfId="0" applyFont="1" applyBorder="1" applyAlignment="1" applyProtection="1">
      <alignment vertical="top"/>
      <protection locked="0"/>
    </xf>
    <xf numFmtId="49" fontId="2" fillId="0" borderId="31" xfId="0" applyNumberFormat="1" applyFont="1" applyBorder="1" applyAlignment="1" applyProtection="1">
      <alignment horizontal="center"/>
      <protection locked="0"/>
    </xf>
    <xf numFmtId="4" fontId="2" fillId="0" borderId="32" xfId="13" applyFont="1" applyBorder="1" applyAlignment="1" applyProtection="1">
      <alignment horizontal="center"/>
      <protection locked="0"/>
    </xf>
    <xf numFmtId="4" fontId="2" fillId="0" borderId="33" xfId="13" applyFont="1" applyBorder="1" applyAlignment="1" applyProtection="1">
      <alignment horizontal="right"/>
      <protection locked="0"/>
    </xf>
    <xf numFmtId="4" fontId="2" fillId="0" borderId="31" xfId="13" applyFont="1" applyBorder="1" applyAlignment="1" applyProtection="1">
      <alignment horizontal="right"/>
      <protection locked="0"/>
    </xf>
    <xf numFmtId="4" fontId="2" fillId="0" borderId="34" xfId="13" applyFont="1" applyBorder="1" applyAlignment="1" applyProtection="1">
      <alignment horizontal="left" vertical="top" wrapText="1"/>
      <protection locked="0"/>
    </xf>
    <xf numFmtId="0" fontId="2" fillId="0" borderId="28" xfId="16" applyFont="1" applyBorder="1" applyAlignment="1" applyProtection="1">
      <alignment horizontal="left"/>
      <protection locked="0"/>
    </xf>
    <xf numFmtId="49" fontId="2" fillId="10" borderId="35" xfId="0" applyNumberFormat="1" applyFont="1" applyFill="1" applyBorder="1" applyAlignment="1" applyProtection="1">
      <alignment horizontal="center" vertical="top"/>
      <protection locked="0"/>
    </xf>
    <xf numFmtId="0" fontId="2" fillId="4" borderId="36" xfId="0" applyFont="1" applyFill="1" applyBorder="1" applyAlignment="1" applyProtection="1">
      <alignment horizontal="center" vertical="top"/>
      <protection locked="0"/>
    </xf>
    <xf numFmtId="0" fontId="6" fillId="4" borderId="36" xfId="0" applyFont="1" applyFill="1" applyBorder="1" applyAlignment="1" applyProtection="1">
      <alignment vertical="top"/>
      <protection locked="0"/>
    </xf>
    <xf numFmtId="49" fontId="2" fillId="4" borderId="36" xfId="0" applyNumberFormat="1" applyFont="1" applyFill="1" applyBorder="1" applyAlignment="1" applyProtection="1">
      <alignment horizontal="center"/>
      <protection locked="0"/>
    </xf>
    <xf numFmtId="4" fontId="2" fillId="4" borderId="37" xfId="13" applyFont="1" applyFill="1" applyBorder="1" applyAlignment="1" applyProtection="1">
      <alignment horizontal="center"/>
      <protection locked="0"/>
    </xf>
    <xf numFmtId="4" fontId="2" fillId="4" borderId="35" xfId="13" applyFont="1" applyFill="1" applyBorder="1" applyAlignment="1" applyProtection="1">
      <alignment horizontal="right"/>
      <protection locked="0"/>
    </xf>
    <xf numFmtId="4" fontId="3" fillId="4" borderId="36" xfId="13" applyFont="1" applyFill="1" applyBorder="1" applyAlignment="1" applyProtection="1">
      <alignment horizontal="right"/>
      <protection locked="0"/>
    </xf>
    <xf numFmtId="4" fontId="3" fillId="4" borderId="38" xfId="13" applyFont="1" applyFill="1" applyBorder="1" applyAlignment="1" applyProtection="1">
      <alignment horizontal="left" vertical="top" wrapText="1"/>
      <protection locked="0"/>
    </xf>
    <xf numFmtId="49" fontId="2" fillId="0" borderId="25" xfId="0" applyNumberFormat="1" applyFont="1" applyBorder="1" applyAlignment="1" applyProtection="1">
      <alignment horizontal="center" vertical="top"/>
      <protection locked="0"/>
    </xf>
    <xf numFmtId="0" fontId="6" fillId="0" borderId="23" xfId="0" applyFont="1" applyBorder="1" applyAlignment="1" applyProtection="1">
      <alignment vertical="top"/>
      <protection locked="0"/>
    </xf>
    <xf numFmtId="49" fontId="2" fillId="0" borderId="23" xfId="0" applyNumberFormat="1" applyFont="1" applyBorder="1" applyAlignment="1" applyProtection="1">
      <alignment horizontal="center"/>
      <protection locked="0"/>
    </xf>
    <xf numFmtId="4" fontId="2" fillId="0" borderId="24" xfId="13" applyFont="1" applyBorder="1" applyAlignment="1" applyProtection="1">
      <alignment horizontal="center"/>
      <protection locked="0"/>
    </xf>
    <xf numFmtId="4" fontId="2" fillId="0" borderId="25" xfId="13" applyFont="1" applyBorder="1" applyAlignment="1" applyProtection="1">
      <alignment horizontal="right"/>
      <protection locked="0"/>
    </xf>
    <xf numFmtId="4" fontId="3" fillId="0" borderId="23" xfId="13" applyFont="1" applyBorder="1" applyAlignment="1" applyProtection="1">
      <alignment horizontal="right"/>
      <protection locked="0"/>
    </xf>
    <xf numFmtId="4" fontId="3" fillId="0" borderId="26" xfId="13" applyFont="1" applyBorder="1" applyAlignment="1" applyProtection="1">
      <alignment horizontal="left" vertical="top" wrapText="1"/>
      <protection locked="0"/>
    </xf>
    <xf numFmtId="0" fontId="2" fillId="0" borderId="29" xfId="0" applyFont="1" applyBorder="1" applyAlignment="1" applyProtection="1">
      <alignment horizontal="center" vertical="top"/>
      <protection locked="0"/>
    </xf>
    <xf numFmtId="0" fontId="2" fillId="0" borderId="34" xfId="16" applyFont="1" applyBorder="1" applyAlignment="1" applyProtection="1">
      <alignment horizontal="left"/>
      <protection locked="0"/>
    </xf>
    <xf numFmtId="49" fontId="2" fillId="0" borderId="29" xfId="0" applyNumberFormat="1" applyFont="1" applyBorder="1" applyAlignment="1" applyProtection="1">
      <alignment horizontal="center" vertical="top"/>
      <protection locked="0"/>
    </xf>
    <xf numFmtId="49" fontId="5" fillId="0" borderId="27" xfId="0" applyNumberFormat="1" applyFont="1" applyBorder="1" applyAlignment="1" applyProtection="1">
      <alignment vertical="top"/>
      <protection locked="0"/>
    </xf>
    <xf numFmtId="4" fontId="2" fillId="0" borderId="39" xfId="13" applyFont="1" applyBorder="1" applyAlignment="1" applyProtection="1">
      <alignment horizontal="right"/>
      <protection locked="0"/>
    </xf>
    <xf numFmtId="4" fontId="2" fillId="0" borderId="40" xfId="13" applyFont="1" applyBorder="1" applyAlignment="1" applyProtection="1">
      <alignment horizontal="right"/>
      <protection locked="0"/>
    </xf>
    <xf numFmtId="4" fontId="3" fillId="0" borderId="41" xfId="13" applyFont="1" applyBorder="1" applyAlignment="1" applyProtection="1">
      <alignment horizontal="left" vertical="top" wrapText="1"/>
      <protection locked="0"/>
    </xf>
    <xf numFmtId="0" fontId="2" fillId="0" borderId="42" xfId="16" applyFont="1" applyBorder="1" applyAlignment="1" applyProtection="1">
      <alignment horizontal="left"/>
      <protection locked="0"/>
    </xf>
    <xf numFmtId="0" fontId="2" fillId="10" borderId="35" xfId="0" applyFont="1" applyFill="1" applyBorder="1" applyAlignment="1" applyProtection="1">
      <alignment horizontal="center" vertical="top"/>
      <protection locked="0"/>
    </xf>
    <xf numFmtId="0" fontId="2" fillId="10" borderId="36" xfId="0" applyFont="1" applyFill="1" applyBorder="1" applyAlignment="1" applyProtection="1">
      <alignment horizontal="center" vertical="top"/>
      <protection locked="0"/>
    </xf>
    <xf numFmtId="0" fontId="6" fillId="10" borderId="36" xfId="0" applyFont="1" applyFill="1" applyBorder="1" applyAlignment="1" applyProtection="1">
      <alignment vertical="top"/>
      <protection locked="0"/>
    </xf>
    <xf numFmtId="49" fontId="2" fillId="10" borderId="36" xfId="0" applyNumberFormat="1" applyFont="1" applyFill="1" applyBorder="1" applyAlignment="1" applyProtection="1">
      <alignment horizontal="center"/>
      <protection locked="0"/>
    </xf>
    <xf numFmtId="4" fontId="2" fillId="10" borderId="36" xfId="13" applyFont="1" applyFill="1" applyBorder="1" applyAlignment="1" applyProtection="1">
      <alignment horizontal="center"/>
      <protection locked="0"/>
    </xf>
    <xf numFmtId="4" fontId="2" fillId="10" borderId="36" xfId="13" applyFont="1" applyFill="1" applyBorder="1" applyAlignment="1" applyProtection="1">
      <alignment horizontal="right"/>
      <protection locked="0"/>
    </xf>
    <xf numFmtId="4" fontId="3" fillId="10" borderId="36" xfId="13" applyFont="1" applyFill="1" applyBorder="1" applyAlignment="1" applyProtection="1">
      <alignment horizontal="right"/>
      <protection locked="0"/>
    </xf>
    <xf numFmtId="4" fontId="3" fillId="10" borderId="38" xfId="13" applyFont="1" applyFill="1" applyBorder="1" applyAlignment="1" applyProtection="1">
      <alignment horizontal="left" vertical="top" wrapText="1"/>
      <protection locked="0"/>
    </xf>
    <xf numFmtId="0" fontId="2" fillId="0" borderId="23" xfId="16" applyFont="1" applyBorder="1" applyAlignment="1" applyProtection="1">
      <alignment horizontal="left"/>
      <protection locked="0"/>
    </xf>
    <xf numFmtId="0" fontId="35" fillId="0" borderId="23" xfId="0" applyFont="1" applyBorder="1" applyAlignment="1" applyProtection="1">
      <alignment vertical="top"/>
      <protection locked="0"/>
    </xf>
    <xf numFmtId="49" fontId="35" fillId="0" borderId="23" xfId="0" applyNumberFormat="1" applyFont="1" applyBorder="1" applyAlignment="1" applyProtection="1">
      <alignment horizontal="center"/>
      <protection locked="0"/>
    </xf>
    <xf numFmtId="4" fontId="35" fillId="0" borderId="23" xfId="13" applyFont="1" applyBorder="1" applyAlignment="1" applyProtection="1">
      <alignment horizontal="center"/>
      <protection locked="0"/>
    </xf>
    <xf numFmtId="4" fontId="35" fillId="0" borderId="23" xfId="13" applyFont="1" applyBorder="1" applyAlignment="1" applyProtection="1">
      <alignment horizontal="right"/>
      <protection locked="0"/>
    </xf>
    <xf numFmtId="4" fontId="36" fillId="0" borderId="7" xfId="12" applyNumberFormat="1" applyFont="1" applyFill="1" applyBorder="1" applyAlignment="1" applyProtection="1">
      <protection locked="0"/>
    </xf>
    <xf numFmtId="4" fontId="3" fillId="0" borderId="43" xfId="13" applyFont="1" applyBorder="1" applyAlignment="1" applyProtection="1">
      <alignment horizontal="left" vertical="top" wrapText="1"/>
      <protection locked="0"/>
    </xf>
    <xf numFmtId="0" fontId="35" fillId="0" borderId="31" xfId="0" applyFont="1" applyBorder="1" applyAlignment="1" applyProtection="1">
      <alignment horizontal="left" vertical="top" wrapText="1"/>
      <protection locked="0"/>
    </xf>
    <xf numFmtId="49" fontId="35" fillId="0" borderId="31" xfId="0" applyNumberFormat="1" applyFont="1" applyBorder="1" applyAlignment="1" applyProtection="1">
      <alignment horizontal="center"/>
      <protection locked="0"/>
    </xf>
    <xf numFmtId="4" fontId="35" fillId="0" borderId="31" xfId="0" applyNumberFormat="1" applyFont="1" applyBorder="1" applyAlignment="1" applyProtection="1">
      <alignment horizontal="center"/>
      <protection locked="0"/>
    </xf>
    <xf numFmtId="4" fontId="35" fillId="0" borderId="31" xfId="0" applyNumberFormat="1" applyFont="1" applyBorder="1" applyProtection="1">
      <protection locked="0"/>
    </xf>
    <xf numFmtId="4" fontId="35" fillId="0" borderId="13" xfId="12" applyNumberFormat="1" applyFont="1" applyFill="1" applyBorder="1" applyAlignment="1" applyProtection="1">
      <protection locked="0"/>
    </xf>
    <xf numFmtId="0" fontId="2" fillId="0" borderId="32" xfId="0" applyFont="1" applyBorder="1" applyAlignment="1" applyProtection="1">
      <alignment vertical="top" wrapText="1"/>
      <protection locked="0"/>
    </xf>
    <xf numFmtId="0" fontId="2" fillId="0" borderId="28" xfId="0" applyFont="1" applyBorder="1" applyProtection="1">
      <protection locked="0"/>
    </xf>
    <xf numFmtId="0" fontId="2" fillId="7" borderId="35" xfId="0" applyFont="1" applyFill="1" applyBorder="1" applyAlignment="1" applyProtection="1">
      <alignment horizontal="center"/>
      <protection locked="0"/>
    </xf>
    <xf numFmtId="0" fontId="2" fillId="7" borderId="36" xfId="0" applyFont="1" applyFill="1" applyBorder="1" applyAlignment="1" applyProtection="1">
      <alignment horizontal="center" vertical="top" wrapText="1"/>
      <protection locked="0"/>
    </xf>
    <xf numFmtId="49" fontId="3" fillId="7" borderId="36" xfId="0" applyNumberFormat="1" applyFont="1" applyFill="1" applyBorder="1" applyAlignment="1" applyProtection="1">
      <alignment vertical="top" wrapText="1"/>
      <protection locked="0"/>
    </xf>
    <xf numFmtId="0" fontId="2" fillId="7" borderId="36" xfId="0" applyFont="1" applyFill="1" applyBorder="1" applyAlignment="1" applyProtection="1">
      <alignment horizontal="center"/>
      <protection locked="0"/>
    </xf>
    <xf numFmtId="4" fontId="2" fillId="7" borderId="36" xfId="0" applyNumberFormat="1" applyFont="1" applyFill="1" applyBorder="1" applyAlignment="1" applyProtection="1">
      <alignment horizontal="center"/>
      <protection locked="0"/>
    </xf>
    <xf numFmtId="4" fontId="2" fillId="7" borderId="36" xfId="0" applyNumberFormat="1" applyFont="1" applyFill="1" applyBorder="1" applyAlignment="1" applyProtection="1">
      <alignment horizontal="right"/>
      <protection locked="0"/>
    </xf>
    <xf numFmtId="4" fontId="3" fillId="7" borderId="38" xfId="0" applyNumberFormat="1" applyFont="1" applyFill="1" applyBorder="1" applyProtection="1">
      <protection locked="0"/>
    </xf>
    <xf numFmtId="0" fontId="2" fillId="0" borderId="25" xfId="0" applyFont="1" applyBorder="1" applyAlignment="1" applyProtection="1">
      <alignment horizontal="center"/>
      <protection locked="0"/>
    </xf>
    <xf numFmtId="49" fontId="2" fillId="0" borderId="23" xfId="0" applyNumberFormat="1" applyFont="1" applyBorder="1" applyAlignment="1" applyProtection="1">
      <alignment horizontal="center" vertical="top"/>
      <protection locked="0"/>
    </xf>
    <xf numFmtId="0" fontId="2" fillId="0" borderId="23" xfId="16" applyFont="1" applyBorder="1" applyAlignment="1" applyProtection="1">
      <alignment horizontal="justify" vertical="top" wrapText="1"/>
      <protection locked="0"/>
    </xf>
    <xf numFmtId="0" fontId="2" fillId="0" borderId="23" xfId="16" applyFont="1" applyBorder="1" applyAlignment="1" applyProtection="1">
      <alignment horizontal="center" wrapText="1"/>
      <protection locked="0"/>
    </xf>
    <xf numFmtId="3" fontId="2" fillId="0" borderId="23" xfId="0" applyNumberFormat="1" applyFont="1" applyBorder="1" applyAlignment="1" applyProtection="1">
      <alignment horizontal="center"/>
      <protection locked="0"/>
    </xf>
    <xf numFmtId="4" fontId="2" fillId="0" borderId="23" xfId="16" applyNumberFormat="1" applyFont="1" applyBorder="1" applyAlignment="1" applyProtection="1">
      <alignment horizontal="right"/>
      <protection locked="0"/>
    </xf>
    <xf numFmtId="4" fontId="3" fillId="0" borderId="26" xfId="0" applyNumberFormat="1" applyFont="1" applyBorder="1" applyProtection="1">
      <protection locked="0"/>
    </xf>
    <xf numFmtId="0" fontId="2" fillId="7" borderId="2" xfId="0" applyFont="1" applyFill="1" applyBorder="1" applyAlignment="1" applyProtection="1">
      <alignment horizontal="center"/>
      <protection locked="0"/>
    </xf>
    <xf numFmtId="0" fontId="2" fillId="7" borderId="3" xfId="0" applyFont="1" applyFill="1" applyBorder="1" applyAlignment="1" applyProtection="1">
      <alignment horizontal="center" vertical="top"/>
      <protection locked="0"/>
    </xf>
    <xf numFmtId="0" fontId="3" fillId="7" borderId="3" xfId="0" applyFont="1" applyFill="1" applyBorder="1" applyProtection="1">
      <protection locked="0"/>
    </xf>
    <xf numFmtId="0" fontId="2" fillId="7" borderId="3" xfId="0" applyFont="1" applyFill="1" applyBorder="1" applyAlignment="1" applyProtection="1">
      <alignment horizontal="center"/>
      <protection locked="0"/>
    </xf>
    <xf numFmtId="4" fontId="2" fillId="7" borderId="3" xfId="0" applyNumberFormat="1" applyFont="1" applyFill="1" applyBorder="1" applyAlignment="1" applyProtection="1">
      <alignment horizontal="center"/>
      <protection locked="0"/>
    </xf>
    <xf numFmtId="4" fontId="2" fillId="7" borderId="3" xfId="0" applyNumberFormat="1" applyFont="1" applyFill="1" applyBorder="1" applyProtection="1">
      <protection locked="0"/>
    </xf>
    <xf numFmtId="4" fontId="3" fillId="7" borderId="3" xfId="0" applyNumberFormat="1" applyFont="1" applyFill="1" applyBorder="1" applyProtection="1">
      <protection locked="0"/>
    </xf>
    <xf numFmtId="0" fontId="2" fillId="7" borderId="4" xfId="0" applyFont="1" applyFill="1" applyBorder="1" applyProtection="1">
      <protection locked="0"/>
    </xf>
    <xf numFmtId="0" fontId="2" fillId="0" borderId="0" xfId="0" applyFont="1" applyAlignment="1" applyProtection="1">
      <alignment horizontal="center"/>
      <protection locked="0"/>
    </xf>
    <xf numFmtId="4" fontId="2" fillId="0" borderId="0" xfId="0" applyNumberFormat="1" applyFont="1" applyAlignment="1" applyProtection="1">
      <alignment horizontal="center"/>
      <protection locked="0"/>
    </xf>
    <xf numFmtId="4" fontId="2" fillId="0" borderId="0" xfId="0" applyNumberFormat="1" applyFont="1" applyProtection="1">
      <protection locked="0"/>
    </xf>
    <xf numFmtId="0" fontId="2" fillId="0" borderId="18" xfId="0" applyFont="1" applyBorder="1" applyAlignment="1" applyProtection="1">
      <alignment horizontal="center" vertical="top"/>
      <protection locked="0"/>
    </xf>
    <xf numFmtId="4" fontId="2" fillId="9" borderId="0" xfId="0" applyNumberFormat="1" applyFont="1" applyFill="1" applyAlignment="1" applyProtection="1">
      <alignment vertical="top"/>
      <protection locked="0"/>
    </xf>
    <xf numFmtId="4" fontId="3" fillId="9" borderId="0" xfId="0" applyNumberFormat="1" applyFont="1" applyFill="1" applyAlignment="1" applyProtection="1">
      <alignment vertical="center" wrapText="1"/>
      <protection locked="0"/>
    </xf>
    <xf numFmtId="4" fontId="3" fillId="9" borderId="1" xfId="12" applyNumberFormat="1" applyFont="1" applyFill="1" applyBorder="1" applyAlignment="1" applyProtection="1">
      <protection locked="0"/>
    </xf>
    <xf numFmtId="4" fontId="3" fillId="9" borderId="44" xfId="12" applyNumberFormat="1" applyFont="1" applyFill="1" applyBorder="1" applyAlignment="1" applyProtection="1">
      <protection locked="0"/>
    </xf>
    <xf numFmtId="4" fontId="2" fillId="0" borderId="11" xfId="1" applyNumberFormat="1" applyFont="1" applyFill="1" applyBorder="1" applyAlignment="1" applyProtection="1">
      <alignment horizontal="right"/>
      <protection locked="0"/>
    </xf>
    <xf numFmtId="4" fontId="2" fillId="0" borderId="7" xfId="1" applyNumberFormat="1" applyFont="1" applyFill="1" applyBorder="1" applyAlignment="1" applyProtection="1">
      <alignment horizontal="right"/>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vertical="top" wrapText="1"/>
      <protection locked="0"/>
    </xf>
    <xf numFmtId="4" fontId="2" fillId="2" borderId="0" xfId="0" applyNumberFormat="1" applyFont="1" applyFill="1" applyAlignment="1" applyProtection="1">
      <alignment horizontal="right" vertical="top"/>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4" fontId="3" fillId="0" borderId="3" xfId="0" applyNumberFormat="1" applyFont="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10" xfId="0" applyFont="1" applyBorder="1" applyAlignment="1" applyProtection="1">
      <alignment horizontal="center" vertical="top"/>
      <protection locked="0"/>
    </xf>
    <xf numFmtId="0" fontId="2" fillId="0" borderId="10" xfId="0" applyFont="1" applyBorder="1" applyAlignment="1" applyProtection="1">
      <alignment horizontal="center" vertical="top"/>
      <protection locked="0"/>
    </xf>
    <xf numFmtId="0" fontId="3" fillId="0" borderId="10" xfId="0" applyFont="1" applyBorder="1" applyAlignment="1" applyProtection="1">
      <alignment horizontal="left" vertical="top" wrapText="1"/>
      <protection locked="0"/>
    </xf>
    <xf numFmtId="49" fontId="2" fillId="0" borderId="10" xfId="0" applyNumberFormat="1" applyFont="1" applyBorder="1" applyAlignment="1" applyProtection="1">
      <alignment horizontal="center" vertical="top"/>
      <protection locked="0"/>
    </xf>
    <xf numFmtId="4" fontId="2" fillId="0" borderId="10" xfId="4" applyFont="1" applyBorder="1" applyAlignment="1" applyProtection="1">
      <alignment horizontal="center" vertical="top"/>
      <protection locked="0"/>
    </xf>
    <xf numFmtId="4" fontId="2" fillId="0" borderId="11" xfId="4" applyFont="1" applyBorder="1" applyAlignment="1" applyProtection="1">
      <alignment horizontal="right" vertical="top"/>
      <protection locked="0"/>
    </xf>
    <xf numFmtId="4" fontId="2" fillId="0" borderId="10" xfId="4" applyFont="1" applyBorder="1" applyAlignment="1" applyProtection="1">
      <alignment horizontal="right" vertical="top"/>
      <protection locked="0"/>
    </xf>
    <xf numFmtId="0" fontId="2" fillId="0" borderId="12" xfId="0" applyFont="1" applyBorder="1" applyAlignment="1" applyProtection="1">
      <alignment vertical="top" wrapText="1"/>
      <protection locked="0"/>
    </xf>
    <xf numFmtId="0" fontId="2" fillId="0" borderId="0" xfId="3" applyFont="1" applyAlignment="1" applyProtection="1">
      <alignment vertical="top"/>
      <protection locked="0"/>
    </xf>
    <xf numFmtId="0" fontId="5" fillId="0" borderId="10" xfId="0" applyFont="1" applyBorder="1" applyAlignment="1" applyProtection="1">
      <alignment vertical="top"/>
      <protection locked="0"/>
    </xf>
    <xf numFmtId="0" fontId="5" fillId="0" borderId="10" xfId="0" applyFont="1" applyBorder="1" applyAlignment="1" applyProtection="1">
      <alignment horizontal="center" vertical="top"/>
      <protection locked="0"/>
    </xf>
    <xf numFmtId="0" fontId="2" fillId="0" borderId="10" xfId="5" applyFont="1" applyBorder="1" applyAlignment="1" applyProtection="1">
      <alignment horizontal="left" vertical="top" wrapText="1"/>
      <protection locked="0"/>
    </xf>
    <xf numFmtId="4" fontId="2" fillId="0" borderId="10" xfId="0" applyNumberFormat="1" applyFont="1" applyBorder="1" applyAlignment="1" applyProtection="1">
      <alignment horizontal="center" vertical="top"/>
      <protection locked="0"/>
    </xf>
    <xf numFmtId="4" fontId="2" fillId="0" borderId="11" xfId="0" applyNumberFormat="1" applyFont="1" applyBorder="1" applyAlignment="1" applyProtection="1">
      <alignment horizontal="right" vertical="top"/>
      <protection locked="0"/>
    </xf>
    <xf numFmtId="4" fontId="2" fillId="0" borderId="10" xfId="0" applyNumberFormat="1" applyFont="1" applyBorder="1" applyAlignment="1" applyProtection="1">
      <alignment horizontal="right" vertical="top"/>
      <protection locked="0"/>
    </xf>
    <xf numFmtId="0" fontId="2" fillId="0" borderId="0" xfId="3" applyFont="1" applyAlignment="1" applyProtection="1">
      <alignment horizontal="left" vertical="top"/>
      <protection locked="0"/>
    </xf>
    <xf numFmtId="4" fontId="3" fillId="0" borderId="12" xfId="4" applyFont="1" applyBorder="1" applyAlignment="1" applyProtection="1">
      <alignment horizontal="left" vertical="top" wrapText="1"/>
      <protection locked="0"/>
    </xf>
    <xf numFmtId="49" fontId="2" fillId="0" borderId="10" xfId="6" applyNumberFormat="1" applyFont="1" applyBorder="1" applyAlignment="1" applyProtection="1">
      <alignment horizontal="center" vertical="top"/>
      <protection locked="0"/>
    </xf>
    <xf numFmtId="4" fontId="2" fillId="0" borderId="10" xfId="7" applyNumberFormat="1" applyFont="1" applyBorder="1" applyAlignment="1" applyProtection="1">
      <alignment vertical="top" wrapText="1"/>
      <protection locked="0"/>
    </xf>
    <xf numFmtId="0" fontId="2" fillId="0" borderId="10" xfId="0" applyFont="1" applyBorder="1" applyAlignment="1" applyProtection="1">
      <alignment horizontal="center"/>
      <protection locked="0"/>
    </xf>
    <xf numFmtId="3" fontId="2" fillId="0" borderId="10" xfId="1" applyNumberFormat="1" applyFont="1" applyFill="1" applyBorder="1" applyAlignment="1" applyProtection="1">
      <alignment horizontal="center"/>
      <protection locked="0"/>
    </xf>
    <xf numFmtId="4" fontId="4" fillId="0" borderId="12" xfId="4" applyFont="1" applyBorder="1" applyAlignment="1" applyProtection="1">
      <alignment horizontal="left" vertical="top" wrapText="1"/>
      <protection locked="0"/>
    </xf>
    <xf numFmtId="4" fontId="3" fillId="0" borderId="10" xfId="4" applyFont="1" applyBorder="1" applyAlignment="1" applyProtection="1">
      <alignment horizontal="left" vertical="top" wrapText="1"/>
      <protection locked="0"/>
    </xf>
    <xf numFmtId="49" fontId="2" fillId="0" borderId="10" xfId="0" applyNumberFormat="1" applyFont="1" applyBorder="1" applyAlignment="1" applyProtection="1">
      <alignment horizontal="center"/>
      <protection locked="0"/>
    </xf>
    <xf numFmtId="4" fontId="2" fillId="0" borderId="10" xfId="4" applyFont="1" applyBorder="1" applyAlignment="1" applyProtection="1">
      <alignment horizontal="center"/>
      <protection locked="0"/>
    </xf>
    <xf numFmtId="4" fontId="2" fillId="0" borderId="11" xfId="4" applyFont="1" applyBorder="1" applyAlignment="1" applyProtection="1">
      <alignment horizontal="right"/>
      <protection locked="0"/>
    </xf>
    <xf numFmtId="4" fontId="2" fillId="0" borderId="10" xfId="4" applyFont="1" applyBorder="1" applyAlignment="1" applyProtection="1">
      <alignment horizontal="right"/>
      <protection locked="0"/>
    </xf>
    <xf numFmtId="3" fontId="2" fillId="0" borderId="10" xfId="4" applyNumberFormat="1" applyFont="1" applyBorder="1" applyAlignment="1" applyProtection="1">
      <alignment horizontal="center"/>
      <protection locked="0"/>
    </xf>
    <xf numFmtId="0" fontId="5" fillId="0" borderId="10"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5" fillId="0" borderId="10" xfId="0" applyFont="1" applyBorder="1" applyAlignment="1" applyProtection="1">
      <alignment horizontal="left" vertical="top" wrapText="1"/>
      <protection locked="0"/>
    </xf>
    <xf numFmtId="0" fontId="3" fillId="0" borderId="10" xfId="3" applyFont="1" applyBorder="1" applyAlignment="1" applyProtection="1">
      <alignment horizontal="center" vertical="top"/>
      <protection locked="0"/>
    </xf>
    <xf numFmtId="49" fontId="2" fillId="0" borderId="10" xfId="0" applyNumberFormat="1" applyFont="1" applyBorder="1" applyAlignment="1" applyProtection="1">
      <alignment vertical="top" wrapText="1"/>
      <protection locked="0"/>
    </xf>
    <xf numFmtId="0" fontId="3" fillId="0" borderId="0" xfId="3" applyFont="1" applyAlignment="1" applyProtection="1">
      <alignment vertical="top"/>
      <protection locked="0"/>
    </xf>
    <xf numFmtId="0" fontId="2" fillId="0" borderId="10" xfId="2" applyFont="1" applyBorder="1" applyAlignment="1" applyProtection="1">
      <alignment horizontal="justify" vertical="top" wrapText="1"/>
      <protection locked="0"/>
    </xf>
    <xf numFmtId="0" fontId="2" fillId="0" borderId="10" xfId="6" applyFont="1" applyBorder="1" applyAlignment="1" applyProtection="1">
      <alignment horizontal="justify" vertical="top" wrapText="1"/>
      <protection locked="0"/>
    </xf>
    <xf numFmtId="0" fontId="2" fillId="0" borderId="10" xfId="0" applyFont="1" applyBorder="1" applyAlignment="1" applyProtection="1">
      <alignment horizontal="left" vertical="top" wrapText="1"/>
      <protection locked="0"/>
    </xf>
    <xf numFmtId="0" fontId="5" fillId="0" borderId="10" xfId="2" applyFont="1" applyBorder="1" applyAlignment="1" applyProtection="1">
      <alignment horizontal="justify" vertical="top" wrapText="1"/>
      <protection locked="0"/>
    </xf>
    <xf numFmtId="0" fontId="3" fillId="0" borderId="10" xfId="2" applyFont="1" applyBorder="1" applyAlignment="1" applyProtection="1">
      <alignment horizontal="justify" vertical="top" wrapText="1"/>
      <protection locked="0"/>
    </xf>
    <xf numFmtId="0" fontId="2" fillId="4" borderId="10" xfId="0" applyFont="1" applyFill="1" applyBorder="1" applyAlignment="1" applyProtection="1">
      <alignment horizontal="center" vertical="top"/>
      <protection locked="0"/>
    </xf>
    <xf numFmtId="4" fontId="3" fillId="4" borderId="10" xfId="4"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center"/>
      <protection locked="0"/>
    </xf>
    <xf numFmtId="4" fontId="2" fillId="4" borderId="10" xfId="4" applyFont="1" applyFill="1" applyBorder="1" applyAlignment="1" applyProtection="1">
      <alignment horizontal="center"/>
      <protection locked="0"/>
    </xf>
    <xf numFmtId="4" fontId="2" fillId="4" borderId="11" xfId="4" applyFont="1" applyFill="1" applyBorder="1" applyAlignment="1" applyProtection="1">
      <alignment horizontal="right"/>
      <protection locked="0"/>
    </xf>
    <xf numFmtId="4" fontId="2" fillId="4" borderId="10" xfId="4" applyFont="1" applyFill="1" applyBorder="1" applyAlignment="1" applyProtection="1">
      <alignment horizontal="right"/>
      <protection locked="0"/>
    </xf>
    <xf numFmtId="4" fontId="3" fillId="4" borderId="12" xfId="4" applyFont="1" applyFill="1" applyBorder="1" applyAlignment="1" applyProtection="1">
      <alignment horizontal="left" vertical="top" wrapText="1"/>
      <protection locked="0"/>
    </xf>
    <xf numFmtId="49" fontId="3" fillId="0" borderId="10" xfId="0" applyNumberFormat="1" applyFont="1" applyBorder="1" applyAlignment="1" applyProtection="1">
      <alignment vertical="top"/>
      <protection locked="0"/>
    </xf>
    <xf numFmtId="49" fontId="3" fillId="0" borderId="10" xfId="0" applyNumberFormat="1" applyFont="1" applyBorder="1" applyAlignment="1" applyProtection="1">
      <alignment horizontal="center" vertical="top"/>
      <protection locked="0"/>
    </xf>
    <xf numFmtId="49" fontId="3" fillId="0" borderId="10" xfId="0" applyNumberFormat="1" applyFont="1" applyBorder="1" applyAlignment="1" applyProtection="1">
      <alignment horizontal="center"/>
      <protection locked="0"/>
    </xf>
    <xf numFmtId="4" fontId="3" fillId="0" borderId="10" xfId="4" applyFont="1" applyBorder="1" applyAlignment="1" applyProtection="1">
      <alignment horizontal="center"/>
      <protection locked="0"/>
    </xf>
    <xf numFmtId="4" fontId="3" fillId="0" borderId="11" xfId="4" applyFont="1" applyBorder="1" applyAlignment="1" applyProtection="1">
      <alignment horizontal="right"/>
      <protection locked="0"/>
    </xf>
    <xf numFmtId="0" fontId="2" fillId="0" borderId="10" xfId="0" applyFont="1" applyBorder="1" applyAlignment="1" applyProtection="1">
      <alignment vertical="top"/>
      <protection locked="0"/>
    </xf>
    <xf numFmtId="0" fontId="2" fillId="0" borderId="10" xfId="0" quotePrefix="1" applyFont="1" applyBorder="1" applyAlignment="1" applyProtection="1">
      <alignment vertical="top" wrapText="1"/>
      <protection locked="0"/>
    </xf>
    <xf numFmtId="4" fontId="2" fillId="4" borderId="10" xfId="1" applyNumberFormat="1" applyFont="1" applyFill="1" applyBorder="1" applyAlignment="1" applyProtection="1">
      <alignment horizontal="right"/>
      <protection locked="0"/>
    </xf>
    <xf numFmtId="0" fontId="3" fillId="0" borderId="10" xfId="5" applyFont="1" applyBorder="1" applyAlignment="1" applyProtection="1">
      <alignment horizontal="left" vertical="top" wrapText="1"/>
      <protection locked="0"/>
    </xf>
    <xf numFmtId="0" fontId="2" fillId="0" borderId="10" xfId="0" quotePrefix="1" applyFont="1" applyBorder="1" applyAlignment="1" applyProtection="1">
      <alignment horizontal="left" vertical="top" wrapText="1"/>
      <protection locked="0"/>
    </xf>
    <xf numFmtId="0" fontId="3" fillId="7" borderId="2" xfId="3" applyFont="1" applyFill="1" applyBorder="1" applyAlignment="1" applyProtection="1">
      <alignment horizontal="center" vertical="top"/>
      <protection locked="0"/>
    </xf>
    <xf numFmtId="0" fontId="2" fillId="7" borderId="3" xfId="3" applyFont="1" applyFill="1" applyBorder="1" applyAlignment="1" applyProtection="1">
      <alignment vertical="top"/>
      <protection locked="0"/>
    </xf>
    <xf numFmtId="49" fontId="3" fillId="7" borderId="3" xfId="0" applyNumberFormat="1" applyFont="1" applyFill="1" applyBorder="1" applyAlignment="1" applyProtection="1">
      <alignment horizontal="center" vertical="top" wrapText="1"/>
      <protection locked="0"/>
    </xf>
    <xf numFmtId="49" fontId="3" fillId="7" borderId="3" xfId="0" applyNumberFormat="1" applyFont="1" applyFill="1" applyBorder="1" applyAlignment="1" applyProtection="1">
      <alignment vertical="top" wrapText="1"/>
      <protection locked="0"/>
    </xf>
    <xf numFmtId="0" fontId="3" fillId="7" borderId="3" xfId="0" applyFont="1" applyFill="1" applyBorder="1" applyAlignment="1" applyProtection="1">
      <alignment horizontal="center"/>
      <protection locked="0"/>
    </xf>
    <xf numFmtId="4" fontId="3" fillId="7" borderId="3" xfId="0" applyNumberFormat="1" applyFont="1" applyFill="1" applyBorder="1" applyAlignment="1" applyProtection="1">
      <alignment horizontal="right"/>
      <protection locked="0"/>
    </xf>
    <xf numFmtId="4" fontId="3" fillId="7" borderId="4" xfId="0" applyNumberFormat="1" applyFont="1" applyFill="1" applyBorder="1" applyAlignment="1" applyProtection="1">
      <alignment horizontal="right"/>
      <protection locked="0"/>
    </xf>
    <xf numFmtId="0" fontId="2" fillId="0" borderId="10" xfId="3"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3" fillId="0" borderId="8" xfId="0" applyFont="1" applyBorder="1" applyAlignment="1" applyProtection="1">
      <alignment horizontal="center"/>
      <protection locked="0"/>
    </xf>
    <xf numFmtId="0" fontId="2" fillId="0" borderId="7" xfId="0" applyFont="1" applyBorder="1" applyAlignment="1" applyProtection="1">
      <alignment horizontal="center" vertical="top"/>
      <protection locked="0"/>
    </xf>
    <xf numFmtId="0" fontId="2" fillId="0" borderId="7" xfId="0" applyFont="1" applyBorder="1" applyAlignment="1" applyProtection="1">
      <alignment horizontal="left" vertical="top" wrapText="1"/>
      <protection locked="0"/>
    </xf>
    <xf numFmtId="0" fontId="2" fillId="0" borderId="7" xfId="0" applyFont="1" applyBorder="1" applyAlignment="1" applyProtection="1">
      <alignment horizontal="left"/>
      <protection locked="0"/>
    </xf>
    <xf numFmtId="4" fontId="2" fillId="0" borderId="7" xfId="1" applyNumberFormat="1" applyFont="1" applyFill="1" applyBorder="1" applyAlignment="1" applyProtection="1">
      <alignment horizontal="center"/>
      <protection locked="0"/>
    </xf>
    <xf numFmtId="4" fontId="2" fillId="0" borderId="7" xfId="1" applyNumberFormat="1" applyFont="1" applyFill="1" applyBorder="1" applyAlignment="1" applyProtection="1">
      <protection locked="0"/>
    </xf>
    <xf numFmtId="4" fontId="2" fillId="0" borderId="9" xfId="1" applyNumberFormat="1" applyFont="1" applyFill="1" applyBorder="1" applyAlignment="1" applyProtection="1">
      <protection locked="0"/>
    </xf>
    <xf numFmtId="0" fontId="2" fillId="0" borderId="17" xfId="0" applyFont="1" applyBorder="1" applyProtection="1">
      <protection locked="0"/>
    </xf>
    <xf numFmtId="0" fontId="3" fillId="0" borderId="11" xfId="0" applyFont="1" applyBorder="1" applyAlignment="1" applyProtection="1">
      <alignment horizontal="center" vertical="top"/>
      <protection locked="0"/>
    </xf>
    <xf numFmtId="49" fontId="3" fillId="0" borderId="10" xfId="0" applyNumberFormat="1" applyFont="1" applyBorder="1" applyAlignment="1" applyProtection="1">
      <alignment horizontal="center" vertical="top" wrapText="1"/>
      <protection locked="0"/>
    </xf>
    <xf numFmtId="49" fontId="2" fillId="0" borderId="10" xfId="0" applyNumberFormat="1" applyFont="1" applyBorder="1" applyAlignment="1" applyProtection="1">
      <alignment horizontal="left" vertical="top" wrapText="1"/>
      <protection locked="0"/>
    </xf>
    <xf numFmtId="0" fontId="3" fillId="0" borderId="10" xfId="0" applyFont="1" applyBorder="1" applyAlignment="1" applyProtection="1">
      <alignment horizontal="center"/>
      <protection locked="0"/>
    </xf>
    <xf numFmtId="4" fontId="3" fillId="0" borderId="10" xfId="0" applyNumberFormat="1" applyFont="1" applyBorder="1" applyAlignment="1" applyProtection="1">
      <alignment horizontal="right"/>
      <protection locked="0"/>
    </xf>
    <xf numFmtId="4" fontId="2" fillId="0" borderId="12" xfId="1" applyNumberFormat="1" applyFont="1" applyFill="1" applyBorder="1" applyAlignment="1" applyProtection="1">
      <protection locked="0"/>
    </xf>
    <xf numFmtId="4" fontId="3" fillId="0" borderId="10" xfId="0" applyNumberFormat="1" applyFont="1" applyBorder="1" applyAlignment="1" applyProtection="1">
      <alignment vertical="top"/>
      <protection locked="0"/>
    </xf>
    <xf numFmtId="0" fontId="3" fillId="0" borderId="45" xfId="0" applyFont="1" applyBorder="1" applyAlignment="1" applyProtection="1">
      <alignment horizontal="center" vertical="top"/>
      <protection locked="0"/>
    </xf>
    <xf numFmtId="0" fontId="2" fillId="0" borderId="46" xfId="0" applyFont="1" applyBorder="1" applyAlignment="1" applyProtection="1">
      <alignment vertical="top"/>
      <protection locked="0"/>
    </xf>
    <xf numFmtId="49" fontId="3" fillId="0" borderId="46" xfId="0" applyNumberFormat="1" applyFont="1" applyBorder="1" applyAlignment="1" applyProtection="1">
      <alignment horizontal="center" vertical="top" wrapText="1"/>
      <protection locked="0"/>
    </xf>
    <xf numFmtId="49" fontId="2" fillId="0" borderId="46" xfId="0" applyNumberFormat="1" applyFont="1" applyBorder="1" applyAlignment="1" applyProtection="1">
      <alignment vertical="top" wrapText="1"/>
      <protection locked="0"/>
    </xf>
    <xf numFmtId="0" fontId="3" fillId="0" borderId="46" xfId="0" applyFont="1" applyBorder="1" applyAlignment="1" applyProtection="1">
      <alignment horizontal="center" vertical="top"/>
      <protection locked="0"/>
    </xf>
    <xf numFmtId="4" fontId="3" fillId="0" borderId="46" xfId="0" applyNumberFormat="1" applyFont="1" applyBorder="1" applyAlignment="1" applyProtection="1">
      <alignment horizontal="right" vertical="top"/>
      <protection locked="0"/>
    </xf>
    <xf numFmtId="4" fontId="2" fillId="0" borderId="47" xfId="1" applyNumberFormat="1" applyFont="1" applyFill="1" applyBorder="1" applyAlignment="1" applyProtection="1">
      <protection locked="0"/>
    </xf>
    <xf numFmtId="0" fontId="3" fillId="7" borderId="2" xfId="0" applyFont="1" applyFill="1" applyBorder="1" applyAlignment="1" applyProtection="1">
      <alignment horizontal="center" vertical="top"/>
      <protection locked="0"/>
    </xf>
    <xf numFmtId="0" fontId="2" fillId="7" borderId="3" xfId="0" applyFont="1" applyFill="1" applyBorder="1" applyAlignment="1" applyProtection="1">
      <alignment vertical="top"/>
      <protection locked="0"/>
    </xf>
    <xf numFmtId="0" fontId="3" fillId="0" borderId="0" xfId="0" applyFont="1" applyAlignment="1" applyProtection="1">
      <alignment horizontal="center" vertical="top" wrapText="1"/>
      <protection locked="0"/>
    </xf>
    <xf numFmtId="49" fontId="3" fillId="0" borderId="0" xfId="0" applyNumberFormat="1" applyFont="1" applyAlignment="1" applyProtection="1">
      <alignment vertical="top" wrapText="1"/>
      <protection locked="0"/>
    </xf>
    <xf numFmtId="4" fontId="3" fillId="0" borderId="0" xfId="0" applyNumberFormat="1" applyFont="1" applyAlignment="1" applyProtection="1">
      <alignment vertical="top"/>
      <protection locked="0"/>
    </xf>
    <xf numFmtId="0" fontId="2" fillId="0" borderId="0" xfId="0" applyFont="1" applyAlignment="1" applyProtection="1">
      <alignment horizontal="center" vertical="top" wrapText="1"/>
      <protection locked="0"/>
    </xf>
    <xf numFmtId="49" fontId="2" fillId="0" borderId="0" xfId="0" applyNumberFormat="1" applyFont="1" applyAlignment="1" applyProtection="1">
      <alignment vertical="top" wrapText="1"/>
      <protection locked="0"/>
    </xf>
    <xf numFmtId="49" fontId="2" fillId="0" borderId="0" xfId="0" applyNumberFormat="1" applyFont="1" applyAlignment="1" applyProtection="1">
      <alignment horizontal="center" vertical="top"/>
      <protection locked="0"/>
    </xf>
    <xf numFmtId="0" fontId="2" fillId="0" borderId="0" xfId="3" applyFont="1" applyAlignment="1" applyProtection="1">
      <alignment horizontal="justify" vertical="top" wrapText="1"/>
      <protection locked="0"/>
    </xf>
    <xf numFmtId="0" fontId="2" fillId="0" borderId="0" xfId="3" applyFont="1" applyAlignment="1" applyProtection="1">
      <alignment horizontal="center" vertical="top" wrapText="1"/>
      <protection locked="0"/>
    </xf>
    <xf numFmtId="3" fontId="2" fillId="0" borderId="0" xfId="0" applyNumberFormat="1" applyFont="1" applyAlignment="1" applyProtection="1">
      <alignment horizontal="center" vertical="top"/>
      <protection locked="0"/>
    </xf>
    <xf numFmtId="0" fontId="2" fillId="0" borderId="0" xfId="0" applyFont="1" applyAlignment="1" applyProtection="1">
      <alignment vertical="top" wrapText="1"/>
      <protection locked="0"/>
    </xf>
    <xf numFmtId="4" fontId="2" fillId="0" borderId="0" xfId="0" applyNumberFormat="1" applyFont="1" applyAlignment="1" applyProtection="1">
      <alignment horizontal="center" vertical="top"/>
      <protection locked="0"/>
    </xf>
    <xf numFmtId="4" fontId="2" fillId="0" borderId="0" xfId="0" applyNumberFormat="1" applyFont="1" applyAlignment="1" applyProtection="1">
      <alignment horizontal="right" vertical="top" wrapText="1"/>
      <protection locked="0"/>
    </xf>
    <xf numFmtId="0" fontId="11" fillId="0" borderId="1" xfId="0" applyFont="1" applyBorder="1" applyAlignment="1" applyProtection="1">
      <alignment horizontal="center" vertical="top"/>
      <protection locked="0"/>
    </xf>
    <xf numFmtId="4" fontId="3" fillId="0" borderId="1" xfId="0" applyNumberFormat="1" applyFont="1" applyBorder="1" applyAlignment="1" applyProtection="1">
      <alignment horizontal="right" vertical="top"/>
      <protection locked="0"/>
    </xf>
    <xf numFmtId="0" fontId="3" fillId="8" borderId="0" xfId="0" applyFont="1" applyFill="1" applyAlignment="1" applyProtection="1">
      <alignment horizontal="center" vertical="top"/>
      <protection locked="0"/>
    </xf>
    <xf numFmtId="0" fontId="3" fillId="8" borderId="0" xfId="0" applyFont="1" applyFill="1" applyAlignment="1" applyProtection="1">
      <alignment horizontal="left" vertical="top" wrapText="1"/>
      <protection locked="0"/>
    </xf>
    <xf numFmtId="0" fontId="3" fillId="8" borderId="5" xfId="0" applyFont="1" applyFill="1" applyBorder="1" applyAlignment="1" applyProtection="1">
      <alignment horizontal="center" vertical="top"/>
      <protection locked="0"/>
    </xf>
    <xf numFmtId="0" fontId="3" fillId="8" borderId="6" xfId="0" applyFont="1" applyFill="1" applyBorder="1" applyAlignment="1" applyProtection="1">
      <alignment horizontal="center" vertical="top"/>
      <protection locked="0"/>
    </xf>
    <xf numFmtId="0" fontId="3" fillId="0" borderId="0" xfId="0" applyFont="1" applyAlignment="1" applyProtection="1">
      <alignment vertical="top"/>
      <protection locked="0"/>
    </xf>
    <xf numFmtId="0" fontId="2" fillId="8" borderId="0" xfId="0" applyFont="1" applyFill="1" applyAlignment="1" applyProtection="1">
      <alignment horizontal="center" vertical="top"/>
      <protection locked="0"/>
    </xf>
    <xf numFmtId="0" fontId="3" fillId="8" borderId="0" xfId="0" applyFont="1" applyFill="1" applyAlignment="1" applyProtection="1">
      <alignment vertical="top" wrapText="1"/>
      <protection locked="0"/>
    </xf>
    <xf numFmtId="0" fontId="3" fillId="8" borderId="5" xfId="0" applyFont="1" applyFill="1" applyBorder="1" applyAlignment="1" applyProtection="1">
      <alignment vertical="top" wrapText="1"/>
      <protection locked="0"/>
    </xf>
    <xf numFmtId="0" fontId="3" fillId="8" borderId="6" xfId="0" applyFont="1" applyFill="1" applyBorder="1" applyAlignment="1" applyProtection="1">
      <alignment vertical="top" wrapText="1"/>
      <protection locked="0"/>
    </xf>
    <xf numFmtId="4" fontId="2" fillId="8" borderId="0" xfId="1" applyNumberFormat="1" applyFont="1" applyFill="1" applyBorder="1" applyAlignment="1" applyProtection="1">
      <alignment horizontal="center" vertical="top"/>
      <protection locked="0"/>
    </xf>
    <xf numFmtId="4" fontId="2" fillId="8" borderId="5" xfId="1" applyNumberFormat="1" applyFont="1" applyFill="1" applyBorder="1" applyAlignment="1" applyProtection="1">
      <alignment horizontal="center" vertical="top"/>
      <protection locked="0"/>
    </xf>
    <xf numFmtId="4" fontId="2" fillId="8" borderId="6" xfId="1" applyNumberFormat="1" applyFont="1" applyFill="1" applyBorder="1" applyAlignment="1" applyProtection="1">
      <alignment horizontal="center" vertical="top"/>
      <protection locked="0"/>
    </xf>
    <xf numFmtId="0" fontId="2" fillId="8" borderId="0" xfId="0" applyFont="1" applyFill="1" applyAlignment="1" applyProtection="1">
      <alignment vertical="top"/>
      <protection locked="0"/>
    </xf>
    <xf numFmtId="0" fontId="2" fillId="8" borderId="5" xfId="0" applyFont="1" applyFill="1" applyBorder="1" applyAlignment="1" applyProtection="1">
      <alignment vertical="top"/>
      <protection locked="0"/>
    </xf>
    <xf numFmtId="0" fontId="2" fillId="8" borderId="6" xfId="0" applyFont="1" applyFill="1" applyBorder="1" applyAlignment="1" applyProtection="1">
      <alignment vertical="top"/>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center" vertical="top"/>
      <protection locked="0"/>
    </xf>
    <xf numFmtId="4" fontId="3" fillId="0" borderId="0" xfId="0" applyNumberFormat="1" applyFont="1" applyAlignment="1" applyProtection="1">
      <alignment horizontal="center" vertical="top"/>
      <protection locked="0"/>
    </xf>
    <xf numFmtId="4" fontId="3" fillId="0" borderId="0" xfId="0" applyNumberFormat="1" applyFont="1" applyAlignment="1" applyProtection="1">
      <alignment horizontal="center" vertical="top" wrapText="1"/>
      <protection locked="0"/>
    </xf>
    <xf numFmtId="4" fontId="3" fillId="0" borderId="6" xfId="0" applyNumberFormat="1" applyFont="1" applyBorder="1" applyAlignment="1" applyProtection="1">
      <alignment horizontal="center" vertical="top" wrapText="1"/>
      <protection locked="0"/>
    </xf>
    <xf numFmtId="4" fontId="3" fillId="8" borderId="0" xfId="0" applyNumberFormat="1" applyFont="1" applyFill="1" applyAlignment="1" applyProtection="1">
      <alignment horizontal="center" vertical="top" wrapText="1"/>
      <protection locked="0"/>
    </xf>
    <xf numFmtId="4" fontId="3" fillId="8" borderId="5" xfId="0" applyNumberFormat="1" applyFont="1" applyFill="1" applyBorder="1" applyAlignment="1" applyProtection="1">
      <alignment horizontal="center" vertical="top" wrapText="1"/>
      <protection locked="0"/>
    </xf>
    <xf numFmtId="4" fontId="3" fillId="8" borderId="6" xfId="0" applyNumberFormat="1" applyFont="1" applyFill="1" applyBorder="1" applyAlignment="1" applyProtection="1">
      <alignment horizontal="center" vertical="top" wrapText="1"/>
      <protection locked="0"/>
    </xf>
    <xf numFmtId="0" fontId="2" fillId="0" borderId="5" xfId="0" applyFont="1" applyBorder="1" applyAlignment="1" applyProtection="1">
      <alignment horizontal="center" vertical="top"/>
      <protection locked="0"/>
    </xf>
    <xf numFmtId="0" fontId="2" fillId="0" borderId="6" xfId="0" applyFont="1" applyBorder="1" applyAlignment="1" applyProtection="1">
      <alignment horizontal="center" vertical="top"/>
      <protection locked="0"/>
    </xf>
    <xf numFmtId="4" fontId="10" fillId="0" borderId="0" xfId="0" applyNumberFormat="1" applyFont="1" applyAlignment="1" applyProtection="1">
      <alignment horizontal="center" vertical="top"/>
      <protection locked="0"/>
    </xf>
    <xf numFmtId="4" fontId="10" fillId="0" borderId="5" xfId="0" applyNumberFormat="1" applyFont="1" applyBorder="1" applyAlignment="1" applyProtection="1">
      <alignment horizontal="center" vertical="top"/>
      <protection locked="0"/>
    </xf>
    <xf numFmtId="4" fontId="10" fillId="0" borderId="6" xfId="0" applyNumberFormat="1" applyFont="1" applyBorder="1" applyAlignment="1" applyProtection="1">
      <alignment horizontal="center" vertical="top"/>
      <protection locked="0"/>
    </xf>
    <xf numFmtId="4" fontId="2" fillId="0" borderId="5" xfId="0" applyNumberFormat="1" applyFont="1" applyBorder="1" applyAlignment="1" applyProtection="1">
      <alignment horizontal="center" vertical="top"/>
      <protection locked="0"/>
    </xf>
    <xf numFmtId="4" fontId="2" fillId="0" borderId="6" xfId="0" applyNumberFormat="1" applyFont="1" applyBorder="1" applyAlignment="1" applyProtection="1">
      <alignment horizontal="center" vertical="top"/>
      <protection locked="0"/>
    </xf>
    <xf numFmtId="0" fontId="2" fillId="0" borderId="0" xfId="0" quotePrefix="1" applyFont="1" applyAlignment="1" applyProtection="1">
      <alignment horizontal="left" vertical="top" wrapText="1"/>
      <protection locked="0"/>
    </xf>
    <xf numFmtId="2" fontId="3" fillId="0" borderId="0" xfId="6" applyNumberFormat="1" applyFont="1" applyAlignment="1" applyProtection="1">
      <alignment horizontal="left" vertical="top" wrapText="1"/>
      <protection locked="0"/>
    </xf>
    <xf numFmtId="0" fontId="2" fillId="0" borderId="0" xfId="6"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0" fontId="2" fillId="0" borderId="0" xfId="9" applyFont="1" applyAlignment="1" applyProtection="1">
      <alignment horizontal="left" vertical="top" wrapText="1" shrinkToFit="1"/>
      <protection locked="0"/>
    </xf>
    <xf numFmtId="0" fontId="11" fillId="0" borderId="0" xfId="0" applyFont="1" applyAlignment="1" applyProtection="1">
      <alignment horizontal="left" vertical="top" wrapText="1"/>
      <protection locked="0"/>
    </xf>
    <xf numFmtId="49" fontId="10" fillId="0" borderId="0" xfId="0" applyNumberFormat="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0" fontId="3" fillId="0" borderId="20" xfId="0" applyFont="1" applyBorder="1" applyAlignment="1" applyProtection="1">
      <alignment horizontal="center" vertical="top"/>
      <protection locked="0"/>
    </xf>
    <xf numFmtId="49" fontId="11" fillId="0" borderId="20" xfId="0" applyNumberFormat="1" applyFont="1" applyBorder="1" applyAlignment="1" applyProtection="1">
      <alignment horizontal="center" vertical="top"/>
      <protection locked="0"/>
    </xf>
    <xf numFmtId="49" fontId="11" fillId="0" borderId="20" xfId="0" applyNumberFormat="1" applyFont="1" applyBorder="1" applyAlignment="1" applyProtection="1">
      <alignment horizontal="left" vertical="top" wrapText="1"/>
      <protection locked="0"/>
    </xf>
    <xf numFmtId="0" fontId="2" fillId="0" borderId="20" xfId="0" applyFont="1" applyBorder="1" applyAlignment="1" applyProtection="1">
      <alignment horizontal="center" vertical="top"/>
      <protection locked="0"/>
    </xf>
    <xf numFmtId="4" fontId="2" fillId="0" borderId="20" xfId="0" applyNumberFormat="1" applyFont="1" applyBorder="1" applyAlignment="1" applyProtection="1">
      <alignment horizontal="center" vertical="top"/>
      <protection locked="0"/>
    </xf>
    <xf numFmtId="4" fontId="2" fillId="0" borderId="19" xfId="0" applyNumberFormat="1" applyFont="1" applyBorder="1" applyAlignment="1" applyProtection="1">
      <alignment horizontal="center" vertical="top"/>
      <protection locked="0"/>
    </xf>
    <xf numFmtId="4" fontId="2" fillId="0" borderId="21" xfId="0" applyNumberFormat="1" applyFont="1" applyBorder="1" applyAlignment="1" applyProtection="1">
      <alignment horizontal="center" vertical="top"/>
      <protection locked="0"/>
    </xf>
    <xf numFmtId="49" fontId="11" fillId="0" borderId="0" xfId="0" applyNumberFormat="1" applyFont="1" applyAlignment="1" applyProtection="1">
      <alignment horizontal="center" vertical="top"/>
      <protection locked="0"/>
    </xf>
    <xf numFmtId="49" fontId="11" fillId="0" borderId="0" xfId="0" applyNumberFormat="1" applyFont="1" applyAlignment="1" applyProtection="1">
      <alignment horizontal="left" vertical="top" wrapText="1"/>
      <protection locked="0"/>
    </xf>
    <xf numFmtId="1" fontId="10" fillId="0" borderId="0" xfId="0" applyNumberFormat="1" applyFont="1" applyAlignment="1" applyProtection="1">
      <alignment horizontal="center" vertical="top" wrapText="1"/>
      <protection locked="0"/>
    </xf>
    <xf numFmtId="49" fontId="10" fillId="0" borderId="0" xfId="0" applyNumberFormat="1" applyFont="1" applyAlignment="1" applyProtection="1">
      <alignment horizontal="center" vertical="top"/>
      <protection locked="0"/>
    </xf>
    <xf numFmtId="49" fontId="10" fillId="0" borderId="0" xfId="0" quotePrefix="1" applyNumberFormat="1" applyFont="1" applyAlignment="1" applyProtection="1">
      <alignment horizontal="left" vertical="top" wrapText="1"/>
      <protection locked="0"/>
    </xf>
    <xf numFmtId="165" fontId="12" fillId="0" borderId="0" xfId="0" quotePrefix="1" applyNumberFormat="1" applyFont="1" applyAlignment="1" applyProtection="1">
      <alignment horizontal="left" vertical="top" wrapText="1"/>
      <protection locked="0"/>
    </xf>
    <xf numFmtId="49" fontId="2" fillId="0" borderId="0" xfId="6" applyNumberFormat="1" applyFont="1" applyAlignment="1" applyProtection="1">
      <alignment horizontal="center" vertical="top"/>
      <protection locked="0"/>
    </xf>
    <xf numFmtId="4" fontId="2" fillId="0" borderId="0" xfId="7" applyNumberFormat="1" applyFont="1" applyAlignment="1" applyProtection="1">
      <alignment horizontal="left" vertical="top" wrapText="1"/>
      <protection locked="0"/>
    </xf>
    <xf numFmtId="3" fontId="20" fillId="0" borderId="0" xfId="1" applyNumberFormat="1" applyFont="1" applyFill="1" applyBorder="1" applyAlignment="1" applyProtection="1">
      <alignment horizontal="center" vertical="top"/>
      <protection locked="0"/>
    </xf>
    <xf numFmtId="3" fontId="20" fillId="0" borderId="5" xfId="1" applyNumberFormat="1" applyFont="1" applyFill="1" applyBorder="1" applyAlignment="1" applyProtection="1">
      <alignment horizontal="center" vertical="top"/>
      <protection locked="0"/>
    </xf>
    <xf numFmtId="4" fontId="2" fillId="0" borderId="0" xfId="1" applyNumberFormat="1" applyFont="1" applyFill="1" applyBorder="1" applyAlignment="1" applyProtection="1">
      <alignment horizontal="right" vertical="top"/>
      <protection locked="0"/>
    </xf>
    <xf numFmtId="3" fontId="20" fillId="0" borderId="6" xfId="1" applyNumberFormat="1" applyFont="1" applyFill="1" applyBorder="1" applyAlignment="1" applyProtection="1">
      <alignment horizontal="center" vertical="top"/>
      <protection locked="0"/>
    </xf>
    <xf numFmtId="49" fontId="10" fillId="0" borderId="0" xfId="0" applyNumberFormat="1" applyFont="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10" fillId="0" borderId="0" xfId="0" applyFont="1" applyAlignment="1" applyProtection="1">
      <alignment horizontal="center" vertical="top" wrapText="1"/>
      <protection locked="0"/>
    </xf>
    <xf numFmtId="4" fontId="10" fillId="0" borderId="0" xfId="0" applyNumberFormat="1" applyFont="1" applyAlignment="1" applyProtection="1">
      <alignment horizontal="center" vertical="top" wrapText="1"/>
      <protection locked="0"/>
    </xf>
    <xf numFmtId="4" fontId="10" fillId="0" borderId="6" xfId="0" applyNumberFormat="1" applyFont="1" applyBorder="1" applyAlignment="1" applyProtection="1">
      <alignment horizontal="center" vertical="top" wrapText="1"/>
      <protection locked="0"/>
    </xf>
    <xf numFmtId="3" fontId="10" fillId="0" borderId="0" xfId="0" applyNumberFormat="1" applyFont="1" applyAlignment="1" applyProtection="1">
      <alignment horizontal="center" vertical="top" wrapText="1"/>
      <protection locked="0"/>
    </xf>
    <xf numFmtId="3" fontId="10" fillId="0" borderId="6" xfId="0" applyNumberFormat="1" applyFont="1" applyBorder="1" applyAlignment="1" applyProtection="1">
      <alignment horizontal="center" vertical="top" wrapText="1"/>
      <protection locked="0"/>
    </xf>
    <xf numFmtId="3" fontId="2" fillId="0" borderId="6" xfId="0" applyNumberFormat="1" applyFont="1" applyBorder="1" applyAlignment="1" applyProtection="1">
      <alignment horizontal="center" vertical="top"/>
      <protection locked="0"/>
    </xf>
    <xf numFmtId="3" fontId="10" fillId="0" borderId="0" xfId="0" applyNumberFormat="1" applyFont="1" applyAlignment="1" applyProtection="1">
      <alignment horizontal="center" vertical="top"/>
      <protection locked="0"/>
    </xf>
    <xf numFmtId="3" fontId="10" fillId="0" borderId="6" xfId="0" applyNumberFormat="1" applyFont="1" applyBorder="1" applyAlignment="1" applyProtection="1">
      <alignment horizontal="center" vertical="top"/>
      <protection locked="0"/>
    </xf>
    <xf numFmtId="0" fontId="10" fillId="0" borderId="0" xfId="0" quotePrefix="1" applyFont="1" applyAlignment="1" applyProtection="1">
      <alignment horizontal="left" vertical="top" wrapText="1"/>
      <protection locked="0"/>
    </xf>
    <xf numFmtId="0" fontId="18" fillId="0" borderId="0" xfId="0" quotePrefix="1" applyFont="1" applyAlignment="1" applyProtection="1">
      <alignment horizontal="left" vertical="top" wrapText="1"/>
      <protection locked="0"/>
    </xf>
    <xf numFmtId="2" fontId="11" fillId="0" borderId="1" xfId="0" applyNumberFormat="1" applyFont="1" applyBorder="1" applyAlignment="1" applyProtection="1">
      <alignment horizontal="center" vertical="top" wrapText="1"/>
      <protection locked="0"/>
    </xf>
    <xf numFmtId="2" fontId="11"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center" vertical="top"/>
      <protection locked="0"/>
    </xf>
    <xf numFmtId="4" fontId="10" fillId="0" borderId="1" xfId="0" applyNumberFormat="1" applyFont="1" applyBorder="1" applyAlignment="1" applyProtection="1">
      <alignment horizontal="center" vertical="top"/>
      <protection locked="0"/>
    </xf>
    <xf numFmtId="3" fontId="20" fillId="0" borderId="48" xfId="1" applyNumberFormat="1" applyFont="1" applyFill="1" applyBorder="1" applyAlignment="1" applyProtection="1">
      <alignment horizontal="center" vertical="top"/>
      <protection locked="0"/>
    </xf>
    <xf numFmtId="4" fontId="10" fillId="0" borderId="44" xfId="0" applyNumberFormat="1" applyFont="1" applyBorder="1" applyAlignment="1" applyProtection="1">
      <alignment horizontal="center" vertical="top"/>
      <protection locked="0"/>
    </xf>
    <xf numFmtId="49" fontId="11" fillId="0" borderId="0" xfId="0" applyNumberFormat="1" applyFont="1" applyAlignment="1" applyProtection="1">
      <alignment horizontal="center" vertical="top" wrapText="1"/>
      <protection locked="0"/>
    </xf>
    <xf numFmtId="0" fontId="23" fillId="0" borderId="0" xfId="0" applyFont="1" applyAlignment="1" applyProtection="1">
      <alignment horizontal="center" vertical="top"/>
      <protection locked="0"/>
    </xf>
    <xf numFmtId="0" fontId="3" fillId="0" borderId="1"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wrapText="1"/>
      <protection locked="0"/>
    </xf>
    <xf numFmtId="2" fontId="3" fillId="0" borderId="1" xfId="0" applyNumberFormat="1" applyFont="1" applyBorder="1" applyAlignment="1" applyProtection="1">
      <alignment horizontal="left" vertical="top" wrapText="1"/>
      <protection locked="0"/>
    </xf>
    <xf numFmtId="4" fontId="3" fillId="0" borderId="1" xfId="0" applyNumberFormat="1" applyFont="1" applyBorder="1" applyAlignment="1" applyProtection="1">
      <alignment horizontal="center" vertical="top"/>
      <protection locked="0"/>
    </xf>
    <xf numFmtId="4" fontId="3" fillId="0" borderId="44" xfId="0" applyNumberFormat="1"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4" fontId="14" fillId="0" borderId="0" xfId="0" applyNumberFormat="1" applyFont="1" applyAlignment="1" applyProtection="1">
      <alignment horizontal="center" vertical="top"/>
      <protection locked="0"/>
    </xf>
    <xf numFmtId="4" fontId="14" fillId="0" borderId="6" xfId="0" applyNumberFormat="1" applyFont="1" applyBorder="1" applyAlignment="1" applyProtection="1">
      <alignment horizontal="center" vertical="top"/>
      <protection locked="0"/>
    </xf>
    <xf numFmtId="0" fontId="12" fillId="0" borderId="0" xfId="0" applyFont="1" applyAlignment="1" applyProtection="1">
      <alignment horizontal="center" vertical="top" wrapText="1"/>
      <protection locked="0"/>
    </xf>
    <xf numFmtId="1" fontId="2" fillId="0" borderId="0" xfId="0" applyNumberFormat="1" applyFont="1" applyAlignment="1" applyProtection="1">
      <alignment horizontal="center" vertical="top" wrapText="1"/>
      <protection locked="0"/>
    </xf>
    <xf numFmtId="4" fontId="10" fillId="0" borderId="0" xfId="0" applyNumberFormat="1" applyFont="1" applyAlignment="1" applyProtection="1">
      <alignment horizontal="right" vertical="top" wrapText="1"/>
      <protection locked="0"/>
    </xf>
    <xf numFmtId="3" fontId="2" fillId="0" borderId="0" xfId="0" applyNumberFormat="1" applyFont="1" applyAlignment="1" applyProtection="1">
      <alignment horizontal="center" vertical="top" wrapText="1"/>
      <protection locked="0"/>
    </xf>
    <xf numFmtId="3" fontId="2" fillId="0" borderId="6" xfId="0" applyNumberFormat="1" applyFont="1" applyBorder="1" applyAlignment="1" applyProtection="1">
      <alignment horizontal="center" vertical="top" wrapText="1"/>
      <protection locked="0"/>
    </xf>
    <xf numFmtId="49" fontId="19" fillId="0" borderId="0" xfId="0" applyNumberFormat="1" applyFont="1" applyAlignment="1" applyProtection="1">
      <alignment horizontal="center" vertical="top"/>
      <protection locked="0"/>
    </xf>
    <xf numFmtId="49" fontId="2" fillId="0" borderId="0" xfId="2" applyNumberFormat="1" applyFont="1" applyAlignment="1" applyProtection="1">
      <alignment horizontal="center" vertical="top"/>
      <protection locked="0"/>
    </xf>
    <xf numFmtId="0" fontId="2" fillId="0" borderId="0" xfId="2" applyFont="1" applyAlignment="1" applyProtection="1">
      <alignment horizontal="left" vertical="top" wrapText="1"/>
      <protection locked="0"/>
    </xf>
    <xf numFmtId="1" fontId="2" fillId="0" borderId="6" xfId="0" applyNumberFormat="1" applyFont="1" applyBorder="1" applyAlignment="1" applyProtection="1">
      <alignment horizontal="center" vertical="top" wrapText="1"/>
      <protection locked="0"/>
    </xf>
    <xf numFmtId="1" fontId="3" fillId="0" borderId="0" xfId="0" applyNumberFormat="1" applyFont="1" applyAlignment="1" applyProtection="1">
      <alignment horizontal="center" vertical="top"/>
      <protection locked="0"/>
    </xf>
    <xf numFmtId="0" fontId="24" fillId="0" borderId="0" xfId="0" applyFont="1" applyAlignment="1" applyProtection="1">
      <alignment horizontal="center" vertical="top"/>
      <protection locked="0"/>
    </xf>
    <xf numFmtId="0" fontId="24" fillId="0" borderId="6" xfId="0" applyFont="1" applyBorder="1" applyAlignment="1" applyProtection="1">
      <alignment horizontal="center" vertical="top"/>
      <protection locked="0"/>
    </xf>
    <xf numFmtId="4" fontId="24" fillId="0" borderId="0" xfId="0" applyNumberFormat="1" applyFont="1" applyAlignment="1" applyProtection="1">
      <alignment horizontal="right" vertical="top"/>
      <protection locked="0"/>
    </xf>
    <xf numFmtId="0" fontId="27" fillId="0" borderId="0" xfId="0" applyFont="1" applyAlignment="1" applyProtection="1">
      <alignment horizontal="left" vertical="top" wrapText="1"/>
      <protection locked="0"/>
    </xf>
    <xf numFmtId="1" fontId="2" fillId="0" borderId="0" xfId="0" applyNumberFormat="1" applyFont="1" applyAlignment="1" applyProtection="1">
      <alignment horizontal="center" vertical="top"/>
      <protection locked="0"/>
    </xf>
    <xf numFmtId="1" fontId="3" fillId="0" borderId="0" xfId="10" applyNumberFormat="1" applyFont="1" applyAlignment="1" applyProtection="1">
      <alignment horizontal="center" vertical="top"/>
      <protection locked="0"/>
    </xf>
    <xf numFmtId="0" fontId="2" fillId="0" borderId="0" xfId="11" applyFont="1" applyAlignment="1" applyProtection="1">
      <alignment horizontal="center" vertical="top"/>
      <protection locked="0"/>
    </xf>
    <xf numFmtId="3" fontId="2" fillId="0" borderId="0" xfId="11" applyNumberFormat="1" applyFont="1" applyAlignment="1" applyProtection="1">
      <alignment horizontal="center" vertical="top"/>
      <protection locked="0"/>
    </xf>
    <xf numFmtId="4" fontId="2" fillId="0" borderId="0" xfId="10" applyNumberFormat="1" applyFont="1" applyAlignment="1" applyProtection="1">
      <alignment horizontal="right" vertical="top" wrapText="1"/>
      <protection locked="0"/>
    </xf>
    <xf numFmtId="3" fontId="2" fillId="0" borderId="6" xfId="11" applyNumberFormat="1" applyFont="1" applyBorder="1" applyAlignment="1" applyProtection="1">
      <alignment horizontal="center" vertical="top"/>
      <protection locked="0"/>
    </xf>
    <xf numFmtId="49" fontId="3" fillId="0" borderId="0" xfId="0" applyNumberFormat="1" applyFont="1" applyAlignment="1" applyProtection="1">
      <alignment horizontal="center" vertical="top"/>
      <protection locked="0"/>
    </xf>
    <xf numFmtId="0" fontId="2" fillId="0" borderId="0" xfId="5" applyFont="1" applyAlignment="1" applyProtection="1">
      <alignment horizontal="center" vertical="top"/>
      <protection locked="0"/>
    </xf>
    <xf numFmtId="0" fontId="2" fillId="0" borderId="0" xfId="5" applyFont="1" applyAlignment="1" applyProtection="1">
      <alignment horizontal="left" vertical="top" wrapText="1"/>
      <protection locked="0"/>
    </xf>
    <xf numFmtId="49" fontId="2" fillId="0" borderId="0" xfId="5" applyNumberFormat="1" applyFont="1" applyAlignment="1" applyProtection="1">
      <alignment horizontal="left" vertical="top" wrapText="1"/>
      <protection locked="0"/>
    </xf>
    <xf numFmtId="166" fontId="2" fillId="0" borderId="0" xfId="5" applyNumberFormat="1" applyFont="1" applyAlignment="1" applyProtection="1">
      <alignment horizontal="left" vertical="top" wrapText="1"/>
      <protection locked="0"/>
    </xf>
    <xf numFmtId="49" fontId="2" fillId="0" borderId="0" xfId="0" applyNumberFormat="1" applyFont="1" applyAlignment="1" applyProtection="1">
      <alignment horizontal="center" vertical="top" wrapText="1"/>
      <protection locked="0"/>
    </xf>
    <xf numFmtId="0" fontId="2" fillId="0" borderId="0" xfId="7" applyFont="1" applyAlignment="1" applyProtection="1">
      <alignment horizontal="left" vertical="top" wrapText="1"/>
      <protection locked="0"/>
    </xf>
    <xf numFmtId="0" fontId="3" fillId="0" borderId="0" xfId="5" applyFont="1" applyAlignment="1" applyProtection="1">
      <alignment horizontal="center" vertical="top"/>
      <protection locked="0"/>
    </xf>
    <xf numFmtId="0" fontId="2" fillId="0" borderId="0" xfId="10" applyFont="1" applyAlignment="1" applyProtection="1">
      <alignment horizontal="left" vertical="top" wrapText="1" shrinkToFit="1"/>
      <protection locked="0"/>
    </xf>
    <xf numFmtId="0" fontId="19" fillId="0" borderId="0" xfId="0" applyFont="1" applyAlignment="1" applyProtection="1">
      <alignment horizontal="center" vertical="top" wrapText="1"/>
      <protection locked="0"/>
    </xf>
    <xf numFmtId="49" fontId="12" fillId="0" borderId="0" xfId="0" applyNumberFormat="1" applyFont="1" applyAlignment="1" applyProtection="1">
      <alignment horizontal="center" vertical="top" wrapText="1"/>
      <protection locked="0"/>
    </xf>
    <xf numFmtId="0" fontId="10" fillId="0" borderId="0" xfId="7" applyFont="1" applyAlignment="1" applyProtection="1">
      <alignment horizontal="left" vertical="top" wrapText="1"/>
      <protection locked="0"/>
    </xf>
    <xf numFmtId="0" fontId="12" fillId="0" borderId="0" xfId="0" quotePrefix="1" applyFont="1" applyAlignment="1" applyProtection="1">
      <alignment horizontal="left" vertical="top" wrapText="1"/>
      <protection locked="0"/>
    </xf>
    <xf numFmtId="49" fontId="12" fillId="0" borderId="0" xfId="0" applyNumberFormat="1" applyFont="1" applyAlignment="1" applyProtection="1">
      <alignment horizontal="center" vertical="top"/>
      <protection locked="0"/>
    </xf>
    <xf numFmtId="3" fontId="12" fillId="0" borderId="0" xfId="0" applyNumberFormat="1" applyFont="1" applyAlignment="1" applyProtection="1">
      <alignment horizontal="center" vertical="top"/>
      <protection locked="0"/>
    </xf>
    <xf numFmtId="3" fontId="12" fillId="0" borderId="6" xfId="0" applyNumberFormat="1" applyFont="1" applyBorder="1" applyAlignment="1" applyProtection="1">
      <alignment horizontal="center" vertical="top"/>
      <protection locked="0"/>
    </xf>
    <xf numFmtId="4" fontId="12" fillId="0" borderId="0" xfId="0" applyNumberFormat="1" applyFont="1" applyAlignment="1" applyProtection="1">
      <alignment horizontal="center" vertical="top" wrapText="1"/>
      <protection locked="0"/>
    </xf>
    <xf numFmtId="4" fontId="12" fillId="0" borderId="6" xfId="0" applyNumberFormat="1" applyFont="1" applyBorder="1" applyAlignment="1" applyProtection="1">
      <alignment horizontal="center" vertical="top" wrapText="1"/>
      <protection locked="0"/>
    </xf>
    <xf numFmtId="1" fontId="12" fillId="0" borderId="0" xfId="0" applyNumberFormat="1" applyFont="1" applyAlignment="1" applyProtection="1">
      <alignment horizontal="center" vertical="top"/>
      <protection locked="0"/>
    </xf>
    <xf numFmtId="0" fontId="10" fillId="0" borderId="0" xfId="7" applyFont="1" applyAlignment="1" applyProtection="1">
      <alignment horizontal="center" vertical="top" wrapText="1"/>
      <protection locked="0"/>
    </xf>
    <xf numFmtId="4" fontId="10" fillId="0" borderId="0" xfId="7" applyNumberFormat="1" applyFont="1" applyAlignment="1" applyProtection="1">
      <alignment horizontal="center" vertical="top" wrapText="1"/>
      <protection locked="0"/>
    </xf>
    <xf numFmtId="4" fontId="10" fillId="0" borderId="6" xfId="7" applyNumberFormat="1" applyFont="1" applyBorder="1" applyAlignment="1" applyProtection="1">
      <alignment horizontal="center" vertical="top" wrapText="1"/>
      <protection locked="0"/>
    </xf>
    <xf numFmtId="2" fontId="3" fillId="0" borderId="0" xfId="6" applyNumberFormat="1" applyFont="1" applyAlignment="1" applyProtection="1">
      <alignment horizontal="center" vertical="top"/>
      <protection locked="0"/>
    </xf>
    <xf numFmtId="4" fontId="14" fillId="0" borderId="0" xfId="0" applyNumberFormat="1" applyFont="1" applyAlignment="1" applyProtection="1">
      <alignment horizontal="right" vertical="top"/>
      <protection locked="0"/>
    </xf>
    <xf numFmtId="0" fontId="2" fillId="0" borderId="0" xfId="2" applyFont="1" applyAlignment="1" applyProtection="1">
      <alignment horizontal="center" vertical="top"/>
      <protection locked="0"/>
    </xf>
    <xf numFmtId="4" fontId="2" fillId="0" borderId="0" xfId="2" applyNumberFormat="1" applyFont="1" applyAlignment="1" applyProtection="1">
      <alignment horizontal="center" vertical="top"/>
      <protection locked="0"/>
    </xf>
    <xf numFmtId="4" fontId="2" fillId="0" borderId="6" xfId="2" applyNumberFormat="1" applyFont="1" applyBorder="1" applyAlignment="1" applyProtection="1">
      <alignment horizontal="center" vertical="top"/>
      <protection locked="0"/>
    </xf>
    <xf numFmtId="0" fontId="30" fillId="0" borderId="0" xfId="0" applyFont="1" applyAlignment="1" applyProtection="1">
      <alignment horizontal="center" vertical="top"/>
      <protection locked="0"/>
    </xf>
    <xf numFmtId="4" fontId="10" fillId="0" borderId="0" xfId="2" applyNumberFormat="1" applyFont="1" applyAlignment="1" applyProtection="1">
      <alignment horizontal="center" vertical="top"/>
      <protection locked="0"/>
    </xf>
    <xf numFmtId="4" fontId="10" fillId="0" borderId="6" xfId="2" applyNumberFormat="1"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3" fillId="0" borderId="1" xfId="0" applyFont="1" applyBorder="1" applyAlignment="1" applyProtection="1">
      <alignment horizontal="left" vertical="top" wrapText="1"/>
      <protection locked="0"/>
    </xf>
    <xf numFmtId="4" fontId="11" fillId="0" borderId="1" xfId="0" applyNumberFormat="1" applyFont="1" applyBorder="1" applyAlignment="1" applyProtection="1">
      <alignment horizontal="center" vertical="top"/>
      <protection locked="0"/>
    </xf>
    <xf numFmtId="3" fontId="9" fillId="0" borderId="48" xfId="1" applyNumberFormat="1" applyFont="1" applyFill="1" applyBorder="1" applyAlignment="1" applyProtection="1">
      <alignment horizontal="center" vertical="top"/>
      <protection locked="0"/>
    </xf>
    <xf numFmtId="4" fontId="11" fillId="0" borderId="44" xfId="0" applyNumberFormat="1" applyFont="1" applyBorder="1" applyAlignment="1" applyProtection="1">
      <alignment horizontal="center" vertical="top"/>
      <protection locked="0"/>
    </xf>
    <xf numFmtId="2" fontId="12" fillId="0" borderId="0" xfId="0" applyNumberFormat="1" applyFont="1" applyAlignment="1" applyProtection="1">
      <alignment horizontal="center" vertical="top"/>
      <protection locked="0"/>
    </xf>
    <xf numFmtId="2" fontId="12" fillId="0" borderId="6" xfId="0" applyNumberFormat="1" applyFont="1" applyBorder="1" applyAlignment="1" applyProtection="1">
      <alignment horizontal="center" vertical="top"/>
      <protection locked="0"/>
    </xf>
    <xf numFmtId="2" fontId="18" fillId="0" borderId="0" xfId="0" applyNumberFormat="1" applyFont="1" applyAlignment="1" applyProtection="1">
      <alignment horizontal="center" vertical="top"/>
      <protection locked="0"/>
    </xf>
    <xf numFmtId="2" fontId="18" fillId="0" borderId="6" xfId="0" applyNumberFormat="1" applyFont="1" applyBorder="1" applyAlignment="1" applyProtection="1">
      <alignment horizontal="center" vertical="top"/>
      <protection locked="0"/>
    </xf>
    <xf numFmtId="3" fontId="18" fillId="0" borderId="0" xfId="0" applyNumberFormat="1" applyFont="1" applyAlignment="1" applyProtection="1">
      <alignment horizontal="center" vertical="top"/>
      <protection locked="0"/>
    </xf>
    <xf numFmtId="3" fontId="18" fillId="0" borderId="6" xfId="0" applyNumberFormat="1" applyFont="1" applyBorder="1" applyAlignment="1" applyProtection="1">
      <alignment horizontal="center" vertical="top"/>
      <protection locked="0"/>
    </xf>
    <xf numFmtId="2" fontId="10" fillId="0" borderId="0" xfId="0" applyNumberFormat="1" applyFont="1" applyAlignment="1" applyProtection="1">
      <alignment horizontal="center" vertical="top"/>
      <protection locked="0"/>
    </xf>
    <xf numFmtId="2" fontId="10" fillId="0" borderId="6" xfId="0" applyNumberFormat="1" applyFont="1" applyBorder="1" applyAlignment="1" applyProtection="1">
      <alignment horizontal="center" vertical="top"/>
      <protection locked="0"/>
    </xf>
    <xf numFmtId="2" fontId="2" fillId="0" borderId="0" xfId="0" applyNumberFormat="1" applyFont="1" applyAlignment="1" applyProtection="1">
      <alignment horizontal="center" vertical="top"/>
      <protection locked="0"/>
    </xf>
    <xf numFmtId="2" fontId="2" fillId="0" borderId="6" xfId="0" applyNumberFormat="1" applyFont="1" applyBorder="1" applyAlignment="1" applyProtection="1">
      <alignment horizontal="center" vertical="top"/>
      <protection locked="0"/>
    </xf>
    <xf numFmtId="49" fontId="2" fillId="0" borderId="0" xfId="0" quotePrefix="1" applyNumberFormat="1" applyFont="1" applyAlignment="1" applyProtection="1">
      <alignment horizontal="left" vertical="top" wrapText="1"/>
      <protection locked="0"/>
    </xf>
    <xf numFmtId="0" fontId="2" fillId="0" borderId="6" xfId="0" applyFont="1" applyBorder="1" applyAlignment="1" applyProtection="1">
      <alignment vertical="top"/>
      <protection locked="0"/>
    </xf>
    <xf numFmtId="3" fontId="3" fillId="0" borderId="48" xfId="1" applyNumberFormat="1" applyFont="1" applyFill="1" applyBorder="1" applyAlignment="1" applyProtection="1">
      <alignment horizontal="center" vertical="top"/>
      <protection locked="0"/>
    </xf>
    <xf numFmtId="0" fontId="19" fillId="0" borderId="0" xfId="0" applyFont="1" applyAlignment="1" applyProtection="1">
      <alignment horizontal="left" vertical="top" wrapText="1"/>
      <protection locked="0"/>
    </xf>
    <xf numFmtId="49" fontId="10" fillId="0" borderId="0" xfId="6" applyNumberFormat="1" applyFont="1" applyAlignment="1" applyProtection="1">
      <alignment horizontal="center" vertical="top"/>
      <protection locked="0"/>
    </xf>
    <xf numFmtId="4" fontId="2" fillId="0" borderId="0" xfId="0" applyNumberFormat="1" applyFont="1" applyAlignment="1" applyProtection="1">
      <alignment horizontal="center" vertical="top" wrapText="1"/>
      <protection locked="0"/>
    </xf>
    <xf numFmtId="4" fontId="2" fillId="0" borderId="6" xfId="0" applyNumberFormat="1" applyFont="1" applyBorder="1" applyAlignment="1" applyProtection="1">
      <alignment horizontal="center" vertical="top" wrapText="1"/>
      <protection locked="0"/>
    </xf>
    <xf numFmtId="1" fontId="31" fillId="0" borderId="0" xfId="0" applyNumberFormat="1" applyFont="1" applyAlignment="1" applyProtection="1">
      <alignment horizontal="center" vertical="top" wrapText="1"/>
      <protection locked="0"/>
    </xf>
    <xf numFmtId="0" fontId="31" fillId="0" borderId="0" xfId="0" applyFont="1" applyAlignment="1" applyProtection="1">
      <alignment horizontal="center" vertical="top"/>
      <protection locked="0"/>
    </xf>
    <xf numFmtId="4" fontId="31" fillId="0" borderId="0" xfId="0" applyNumberFormat="1" applyFont="1" applyAlignment="1" applyProtection="1">
      <alignment horizontal="center" vertical="top"/>
      <protection locked="0"/>
    </xf>
    <xf numFmtId="4" fontId="31" fillId="0" borderId="0" xfId="0" applyNumberFormat="1" applyFont="1" applyAlignment="1" applyProtection="1">
      <alignment horizontal="right" vertical="top"/>
      <protection locked="0"/>
    </xf>
    <xf numFmtId="4" fontId="31" fillId="0" borderId="6" xfId="0" applyNumberFormat="1" applyFont="1" applyBorder="1" applyAlignment="1" applyProtection="1">
      <alignment horizontal="center" vertical="top"/>
      <protection locked="0"/>
    </xf>
    <xf numFmtId="2" fontId="2" fillId="0" borderId="0" xfId="0" applyNumberFormat="1" applyFont="1" applyAlignment="1" applyProtection="1">
      <alignment horizontal="center" vertical="top" wrapText="1"/>
      <protection locked="0"/>
    </xf>
    <xf numFmtId="2" fontId="2" fillId="0" borderId="6"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top" wrapText="1"/>
      <protection locked="0"/>
    </xf>
    <xf numFmtId="2" fontId="3" fillId="0" borderId="0" xfId="0" applyNumberFormat="1" applyFont="1" applyAlignment="1" applyProtection="1">
      <alignment horizontal="left" vertical="top" wrapText="1"/>
      <protection locked="0"/>
    </xf>
    <xf numFmtId="2" fontId="2" fillId="0" borderId="0" xfId="0" applyNumberFormat="1" applyFont="1" applyAlignment="1" applyProtection="1">
      <alignment horizontal="left" vertical="top" wrapText="1"/>
      <protection locked="0"/>
    </xf>
    <xf numFmtId="4" fontId="3" fillId="0" borderId="0" xfId="3" applyNumberFormat="1" applyFont="1" applyAlignment="1" applyProtection="1">
      <alignment horizontal="left" vertical="top" wrapText="1"/>
      <protection locked="0"/>
    </xf>
    <xf numFmtId="4" fontId="2" fillId="0" borderId="0" xfId="3" applyNumberFormat="1" applyFont="1" applyAlignment="1" applyProtection="1">
      <alignment horizontal="left" vertical="top" wrapText="1"/>
      <protection locked="0"/>
    </xf>
    <xf numFmtId="4" fontId="2" fillId="0" borderId="0" xfId="3" applyNumberFormat="1" applyFont="1" applyAlignment="1" applyProtection="1">
      <alignment horizontal="center" vertical="top" wrapText="1"/>
      <protection locked="0"/>
    </xf>
    <xf numFmtId="4" fontId="2" fillId="0" borderId="0" xfId="3" applyNumberFormat="1" applyFont="1" applyAlignment="1" applyProtection="1">
      <alignment horizontal="center" vertical="top"/>
      <protection locked="0"/>
    </xf>
    <xf numFmtId="4" fontId="2" fillId="0" borderId="0" xfId="0" applyNumberFormat="1" applyFont="1" applyAlignment="1" applyProtection="1">
      <alignment horizontal="left" vertical="top" wrapText="1"/>
      <protection locked="0"/>
    </xf>
    <xf numFmtId="4" fontId="2" fillId="0" borderId="0" xfId="0" quotePrefix="1" applyNumberFormat="1" applyFont="1" applyAlignment="1" applyProtection="1">
      <alignment horizontal="left" vertical="top" wrapText="1"/>
      <protection locked="0"/>
    </xf>
    <xf numFmtId="4" fontId="2" fillId="0" borderId="5" xfId="0" applyNumberFormat="1" applyFont="1" applyBorder="1" applyAlignment="1" applyProtection="1">
      <alignment horizontal="center" vertical="top" wrapText="1"/>
      <protection locked="0"/>
    </xf>
    <xf numFmtId="4" fontId="10" fillId="0" borderId="48" xfId="0" applyNumberFormat="1" applyFont="1" applyBorder="1" applyAlignment="1" applyProtection="1">
      <alignment horizontal="center" vertical="top"/>
      <protection locked="0"/>
    </xf>
    <xf numFmtId="4" fontId="3" fillId="0" borderId="5" xfId="0" applyNumberFormat="1" applyFont="1" applyBorder="1" applyAlignment="1" applyProtection="1">
      <alignment horizontal="center" vertical="top"/>
      <protection locked="0"/>
    </xf>
    <xf numFmtId="4" fontId="3" fillId="0" borderId="6" xfId="0" applyNumberFormat="1" applyFont="1" applyBorder="1" applyAlignment="1" applyProtection="1">
      <alignment horizontal="center" vertical="top"/>
      <protection locked="0"/>
    </xf>
    <xf numFmtId="167" fontId="2" fillId="0" borderId="0" xfId="0" applyNumberFormat="1" applyFont="1" applyAlignment="1" applyProtection="1">
      <alignment horizontal="center" vertical="top"/>
      <protection locked="0"/>
    </xf>
    <xf numFmtId="167" fontId="2" fillId="0" borderId="0" xfId="0" applyNumberFormat="1" applyFont="1" applyAlignment="1" applyProtection="1">
      <alignment horizontal="left" vertical="top" wrapText="1"/>
      <protection locked="0"/>
    </xf>
    <xf numFmtId="2" fontId="3" fillId="0" borderId="0" xfId="0" applyNumberFormat="1" applyFont="1" applyAlignment="1" applyProtection="1">
      <alignment horizontal="center" vertical="top"/>
      <protection locked="0"/>
    </xf>
    <xf numFmtId="2" fontId="3" fillId="0" borderId="5" xfId="0" applyNumberFormat="1" applyFont="1" applyBorder="1" applyAlignment="1" applyProtection="1">
      <alignment horizontal="center" vertical="top"/>
      <protection locked="0"/>
    </xf>
    <xf numFmtId="2" fontId="3" fillId="0" borderId="6" xfId="0" applyNumberFormat="1" applyFont="1" applyBorder="1" applyAlignment="1" applyProtection="1">
      <alignment horizontal="center" vertical="top"/>
      <protection locked="0"/>
    </xf>
    <xf numFmtId="2" fontId="11" fillId="0" borderId="0" xfId="0" applyNumberFormat="1" applyFont="1" applyAlignment="1" applyProtection="1">
      <alignment horizontal="center" vertical="top"/>
      <protection locked="0"/>
    </xf>
    <xf numFmtId="2" fontId="2" fillId="0" borderId="5" xfId="0" applyNumberFormat="1" applyFont="1" applyBorder="1" applyAlignment="1" applyProtection="1">
      <alignment horizontal="center" vertical="top"/>
      <protection locked="0"/>
    </xf>
    <xf numFmtId="4" fontId="3" fillId="0" borderId="0" xfId="0" applyNumberFormat="1" applyFont="1" applyAlignment="1" applyProtection="1">
      <alignment horizontal="right" vertical="top" wrapText="1"/>
      <protection locked="0"/>
    </xf>
    <xf numFmtId="49" fontId="2" fillId="0" borderId="5" xfId="0" applyNumberFormat="1" applyFont="1" applyBorder="1" applyAlignment="1" applyProtection="1">
      <alignment horizontal="center" vertical="top"/>
      <protection locked="0"/>
    </xf>
    <xf numFmtId="49" fontId="2" fillId="0" borderId="6" xfId="0" applyNumberFormat="1" applyFont="1" applyBorder="1" applyAlignment="1" applyProtection="1">
      <alignment horizontal="center" vertical="top"/>
      <protection locked="0"/>
    </xf>
    <xf numFmtId="0" fontId="3" fillId="5" borderId="0" xfId="0" applyFont="1" applyFill="1" applyAlignment="1" applyProtection="1">
      <alignment horizontal="center" vertical="top"/>
      <protection locked="0"/>
    </xf>
    <xf numFmtId="49" fontId="3" fillId="5" borderId="0" xfId="0" applyNumberFormat="1" applyFont="1" applyFill="1" applyAlignment="1" applyProtection="1">
      <alignment horizontal="center" vertical="top"/>
      <protection locked="0"/>
    </xf>
    <xf numFmtId="0" fontId="3" fillId="5" borderId="0" xfId="0" applyFont="1" applyFill="1" applyAlignment="1" applyProtection="1">
      <alignment horizontal="left" vertical="top" wrapText="1"/>
      <protection locked="0"/>
    </xf>
    <xf numFmtId="4" fontId="3" fillId="5" borderId="0" xfId="0" applyNumberFormat="1" applyFont="1" applyFill="1" applyAlignment="1" applyProtection="1">
      <alignment horizontal="center" vertical="top"/>
      <protection locked="0"/>
    </xf>
    <xf numFmtId="4" fontId="3" fillId="5" borderId="5" xfId="0" applyNumberFormat="1" applyFont="1" applyFill="1" applyBorder="1" applyAlignment="1" applyProtection="1">
      <alignment horizontal="center" vertical="top"/>
      <protection locked="0"/>
    </xf>
    <xf numFmtId="4" fontId="3" fillId="5" borderId="0" xfId="4" applyFont="1" applyFill="1" applyAlignment="1" applyProtection="1">
      <alignment horizontal="right" vertical="top"/>
      <protection locked="0"/>
    </xf>
    <xf numFmtId="4" fontId="3" fillId="5" borderId="6" xfId="0" applyNumberFormat="1" applyFont="1" applyFill="1" applyBorder="1" applyAlignment="1" applyProtection="1">
      <alignment horizontal="center" vertical="top"/>
      <protection locked="0"/>
    </xf>
    <xf numFmtId="4" fontId="2" fillId="0" borderId="0" xfId="1" applyNumberFormat="1" applyFont="1" applyFill="1" applyBorder="1" applyAlignment="1" applyProtection="1">
      <protection locked="0"/>
    </xf>
    <xf numFmtId="0" fontId="32" fillId="0" borderId="0" xfId="0" applyFont="1" applyAlignment="1" applyProtection="1">
      <alignment horizontal="left" vertical="top" wrapText="1"/>
      <protection locked="0"/>
    </xf>
    <xf numFmtId="4" fontId="3" fillId="0" borderId="0" xfId="1" applyNumberFormat="1" applyFont="1" applyFill="1" applyBorder="1" applyAlignment="1" applyProtection="1">
      <protection locked="0"/>
    </xf>
    <xf numFmtId="0" fontId="3" fillId="7" borderId="3" xfId="0" applyFont="1" applyFill="1" applyBorder="1" applyAlignment="1" applyProtection="1">
      <alignment horizontal="center" vertical="top"/>
      <protection locked="0"/>
    </xf>
    <xf numFmtId="0" fontId="3" fillId="7" borderId="3" xfId="0" applyFont="1" applyFill="1" applyBorder="1" applyAlignment="1" applyProtection="1">
      <alignment horizontal="left" vertical="top" wrapText="1"/>
      <protection locked="0"/>
    </xf>
    <xf numFmtId="4" fontId="3" fillId="7" borderId="3" xfId="1" applyNumberFormat="1" applyFont="1" applyFill="1" applyBorder="1" applyAlignment="1" applyProtection="1">
      <protection locked="0"/>
    </xf>
    <xf numFmtId="0" fontId="3" fillId="7" borderId="4" xfId="0" applyFont="1" applyFill="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4" fontId="2" fillId="0" borderId="20" xfId="1" applyNumberFormat="1" applyFont="1" applyFill="1" applyBorder="1" applyAlignment="1" applyProtection="1">
      <protection locked="0"/>
    </xf>
    <xf numFmtId="0" fontId="2" fillId="0" borderId="21" xfId="0" applyFont="1" applyBorder="1" applyAlignment="1" applyProtection="1">
      <alignment horizontal="center" vertical="top"/>
      <protection locked="0"/>
    </xf>
    <xf numFmtId="0" fontId="3" fillId="0" borderId="5" xfId="0" applyFont="1" applyBorder="1" applyAlignment="1" applyProtection="1">
      <alignment horizontal="center"/>
      <protection locked="0"/>
    </xf>
    <xf numFmtId="4" fontId="2" fillId="0" borderId="0" xfId="1" applyNumberFormat="1" applyFont="1" applyFill="1" applyBorder="1" applyAlignment="1" applyProtection="1">
      <alignment horizontal="center"/>
      <protection locked="0"/>
    </xf>
    <xf numFmtId="4" fontId="2" fillId="0" borderId="5" xfId="1" applyNumberFormat="1" applyFont="1" applyFill="1" applyBorder="1" applyAlignment="1" applyProtection="1">
      <alignment horizontal="center"/>
      <protection locked="0"/>
    </xf>
    <xf numFmtId="4" fontId="2" fillId="0" borderId="6" xfId="1" applyNumberFormat="1" applyFont="1" applyFill="1" applyBorder="1" applyAlignment="1" applyProtection="1">
      <alignment horizontal="center"/>
      <protection locked="0"/>
    </xf>
    <xf numFmtId="4" fontId="3" fillId="7" borderId="3" xfId="0" applyNumberFormat="1" applyFont="1" applyFill="1" applyBorder="1" applyAlignment="1" applyProtection="1">
      <alignment horizontal="right" vertical="top"/>
      <protection locked="0"/>
    </xf>
    <xf numFmtId="0" fontId="3" fillId="2" borderId="0" xfId="0" applyFont="1" applyFill="1" applyAlignment="1" applyProtection="1">
      <alignment vertical="top" wrapText="1"/>
      <protection locked="0"/>
    </xf>
    <xf numFmtId="4" fontId="3" fillId="2" borderId="0" xfId="0" applyNumberFormat="1" applyFont="1" applyFill="1" applyAlignment="1" applyProtection="1">
      <alignment horizontal="right" vertical="top" wrapText="1"/>
      <protection locked="0"/>
    </xf>
    <xf numFmtId="4" fontId="2" fillId="2" borderId="0" xfId="1" applyNumberFormat="1" applyFont="1" applyFill="1" applyBorder="1" applyAlignment="1" applyProtection="1">
      <alignment horizontal="center" vertical="top"/>
      <protection locked="0"/>
    </xf>
    <xf numFmtId="0" fontId="3" fillId="2" borderId="0" xfId="0" applyFont="1" applyFill="1" applyAlignment="1" applyProtection="1">
      <alignment horizontal="justify" vertical="top" wrapText="1"/>
      <protection locked="0"/>
    </xf>
    <xf numFmtId="0" fontId="3" fillId="0" borderId="1"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4" fontId="4" fillId="0" borderId="0" xfId="0" applyNumberFormat="1" applyFont="1" applyAlignment="1" applyProtection="1">
      <alignment horizontal="center" vertical="top" wrapText="1"/>
      <protection locked="0"/>
    </xf>
    <xf numFmtId="0" fontId="3" fillId="3" borderId="0" xfId="0" applyFont="1" applyFill="1" applyAlignment="1" applyProtection="1">
      <alignment horizontal="center" vertical="top"/>
      <protection locked="0"/>
    </xf>
    <xf numFmtId="0" fontId="3"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top"/>
      <protection locked="0"/>
    </xf>
    <xf numFmtId="4" fontId="4" fillId="3" borderId="0" xfId="0" applyNumberFormat="1" applyFont="1" applyFill="1" applyAlignment="1" applyProtection="1">
      <alignment horizontal="center" vertical="top" wrapText="1"/>
      <protection locked="0"/>
    </xf>
    <xf numFmtId="0" fontId="2" fillId="0" borderId="7" xfId="0" applyFont="1" applyBorder="1" applyAlignment="1" applyProtection="1">
      <alignment vertical="top" wrapText="1"/>
      <protection locked="0"/>
    </xf>
    <xf numFmtId="4" fontId="2" fillId="0" borderId="8" xfId="0" applyNumberFormat="1" applyFont="1" applyBorder="1" applyAlignment="1" applyProtection="1">
      <alignment horizontal="right" vertical="top"/>
      <protection locked="0"/>
    </xf>
    <xf numFmtId="0" fontId="3" fillId="4" borderId="10" xfId="3" applyFont="1" applyFill="1" applyBorder="1" applyAlignment="1" applyProtection="1">
      <alignment horizontal="center" vertical="top"/>
      <protection locked="0"/>
    </xf>
    <xf numFmtId="49" fontId="2" fillId="4" borderId="10" xfId="0" applyNumberFormat="1" applyFont="1" applyFill="1" applyBorder="1" applyAlignment="1" applyProtection="1">
      <alignment horizontal="center" vertical="top"/>
      <protection locked="0"/>
    </xf>
    <xf numFmtId="4" fontId="2" fillId="4" borderId="10" xfId="4" applyFont="1" applyFill="1" applyBorder="1" applyAlignment="1" applyProtection="1">
      <alignment horizontal="center" vertical="top"/>
      <protection locked="0"/>
    </xf>
    <xf numFmtId="4" fontId="2" fillId="4" borderId="11" xfId="4" applyFont="1" applyFill="1" applyBorder="1" applyAlignment="1" applyProtection="1">
      <alignment horizontal="right" vertical="top"/>
      <protection locked="0"/>
    </xf>
    <xf numFmtId="4" fontId="2" fillId="4" borderId="10" xfId="4" applyFont="1" applyFill="1" applyBorder="1" applyAlignment="1" applyProtection="1">
      <alignment horizontal="right" vertical="top"/>
      <protection locked="0"/>
    </xf>
    <xf numFmtId="4" fontId="2" fillId="4" borderId="10" xfId="0" applyNumberFormat="1" applyFont="1" applyFill="1" applyBorder="1" applyAlignment="1" applyProtection="1">
      <alignment horizontal="center" vertical="top"/>
      <protection locked="0"/>
    </xf>
    <xf numFmtId="4" fontId="2" fillId="4" borderId="11" xfId="0" applyNumberFormat="1" applyFont="1" applyFill="1" applyBorder="1" applyAlignment="1" applyProtection="1">
      <alignment horizontal="right" vertical="top"/>
      <protection locked="0"/>
    </xf>
    <xf numFmtId="4" fontId="2" fillId="4" borderId="10" xfId="0" applyNumberFormat="1" applyFont="1" applyFill="1" applyBorder="1" applyAlignment="1" applyProtection="1">
      <alignment horizontal="right" vertical="top"/>
      <protection locked="0"/>
    </xf>
    <xf numFmtId="0" fontId="2" fillId="4" borderId="12" xfId="0" applyFont="1" applyFill="1" applyBorder="1" applyAlignment="1" applyProtection="1">
      <alignment vertical="top" wrapText="1"/>
      <protection locked="0"/>
    </xf>
    <xf numFmtId="4" fontId="3" fillId="4" borderId="11" xfId="4" applyFont="1" applyFill="1" applyBorder="1" applyAlignment="1" applyProtection="1">
      <alignment vertical="top"/>
      <protection locked="0"/>
    </xf>
    <xf numFmtId="4" fontId="3" fillId="4" borderId="10" xfId="4" applyFont="1" applyFill="1" applyBorder="1" applyAlignment="1" applyProtection="1">
      <alignment vertical="top"/>
      <protection locked="0"/>
    </xf>
    <xf numFmtId="4" fontId="3" fillId="4" borderId="12" xfId="4" applyFont="1" applyFill="1" applyBorder="1" applyAlignment="1" applyProtection="1">
      <alignment vertical="top"/>
      <protection locked="0"/>
    </xf>
    <xf numFmtId="49" fontId="3" fillId="0" borderId="10" xfId="0" applyNumberFormat="1" applyFont="1" applyBorder="1" applyAlignment="1" applyProtection="1">
      <alignment vertical="top" wrapText="1"/>
      <protection locked="0"/>
    </xf>
    <xf numFmtId="4" fontId="3" fillId="0" borderId="11" xfId="0" applyNumberFormat="1" applyFont="1" applyBorder="1" applyAlignment="1" applyProtection="1">
      <alignment horizontal="right"/>
      <protection locked="0"/>
    </xf>
    <xf numFmtId="0" fontId="3" fillId="0" borderId="10" xfId="0" applyFont="1" applyBorder="1" applyAlignment="1" applyProtection="1">
      <alignment vertical="top" wrapText="1"/>
      <protection locked="0"/>
    </xf>
    <xf numFmtId="4" fontId="3" fillId="0" borderId="10" xfId="4" applyFont="1" applyBorder="1" applyAlignment="1" applyProtection="1">
      <alignment horizontal="right"/>
      <protection locked="0"/>
    </xf>
    <xf numFmtId="0" fontId="6" fillId="0" borderId="10" xfId="0" quotePrefix="1" applyFont="1" applyBorder="1" applyAlignment="1" applyProtection="1">
      <alignment vertical="top" wrapText="1"/>
      <protection locked="0"/>
    </xf>
    <xf numFmtId="0" fontId="2" fillId="4" borderId="10" xfId="0" applyFont="1" applyFill="1" applyBorder="1" applyAlignment="1" applyProtection="1">
      <alignment horizontal="center"/>
      <protection locked="0"/>
    </xf>
    <xf numFmtId="4" fontId="2" fillId="4" borderId="10" xfId="0" applyNumberFormat="1" applyFont="1" applyFill="1" applyBorder="1" applyAlignment="1" applyProtection="1">
      <alignment horizontal="center"/>
      <protection locked="0"/>
    </xf>
    <xf numFmtId="4" fontId="2" fillId="4" borderId="11" xfId="0" applyNumberFormat="1" applyFont="1" applyFill="1" applyBorder="1" applyAlignment="1" applyProtection="1">
      <alignment horizontal="right"/>
      <protection locked="0"/>
    </xf>
    <xf numFmtId="4" fontId="2" fillId="4" borderId="10" xfId="0" applyNumberFormat="1" applyFont="1" applyFill="1" applyBorder="1" applyAlignment="1" applyProtection="1">
      <alignment horizontal="right"/>
      <protection locked="0"/>
    </xf>
    <xf numFmtId="0" fontId="5" fillId="0" borderId="10" xfId="0" quotePrefix="1" applyFont="1" applyBorder="1" applyAlignment="1" applyProtection="1">
      <alignment vertical="top" wrapText="1"/>
      <protection locked="0"/>
    </xf>
    <xf numFmtId="0" fontId="2" fillId="0" borderId="10" xfId="0" applyFont="1" applyBorder="1" applyAlignment="1" applyProtection="1">
      <alignment horizontal="justify" vertical="top" wrapText="1"/>
      <protection locked="0"/>
    </xf>
    <xf numFmtId="0" fontId="3" fillId="0" borderId="10" xfId="0" applyFont="1" applyBorder="1" applyAlignment="1" applyProtection="1">
      <alignment horizontal="justify" vertical="top" wrapText="1"/>
      <protection locked="0"/>
    </xf>
    <xf numFmtId="0" fontId="2" fillId="0" borderId="10" xfId="1" applyNumberFormat="1" applyFont="1" applyBorder="1" applyAlignment="1" applyProtection="1">
      <alignment horizontal="left" vertical="top" wrapText="1"/>
      <protection locked="0"/>
    </xf>
    <xf numFmtId="16" fontId="2" fillId="0" borderId="10" xfId="0" applyNumberFormat="1" applyFont="1" applyBorder="1" applyAlignment="1" applyProtection="1">
      <alignment horizontal="center" vertical="top"/>
      <protection locked="0"/>
    </xf>
    <xf numFmtId="0" fontId="3" fillId="0" borderId="10" xfId="1" applyNumberFormat="1" applyFont="1" applyBorder="1" applyAlignment="1" applyProtection="1">
      <alignment vertical="top" wrapText="1"/>
      <protection locked="0"/>
    </xf>
    <xf numFmtId="0" fontId="2" fillId="0" borderId="10" xfId="1" applyNumberFormat="1" applyFont="1" applyBorder="1" applyAlignment="1" applyProtection="1">
      <alignment vertical="top" wrapText="1"/>
      <protection locked="0"/>
    </xf>
    <xf numFmtId="0" fontId="3" fillId="0" borderId="10" xfId="4" applyNumberFormat="1" applyFont="1" applyBorder="1" applyAlignment="1" applyProtection="1">
      <alignment horizontal="left" vertical="top" wrapText="1"/>
      <protection locked="0"/>
    </xf>
    <xf numFmtId="4" fontId="3" fillId="0" borderId="10" xfId="1" applyNumberFormat="1" applyFont="1" applyFill="1" applyBorder="1" applyAlignment="1" applyProtection="1">
      <alignment horizontal="right"/>
      <protection locked="0"/>
    </xf>
    <xf numFmtId="0" fontId="2" fillId="0" borderId="10" xfId="2"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2" fillId="0" borderId="10" xfId="0" quotePrefix="1"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justify" vertical="top" wrapText="1"/>
      <protection locked="0"/>
    </xf>
    <xf numFmtId="0" fontId="2" fillId="0" borderId="10" xfId="2" quotePrefix="1" applyFont="1" applyBorder="1" applyAlignment="1" applyProtection="1">
      <alignment horizontal="justify" vertical="top" wrapText="1"/>
      <protection locked="0"/>
    </xf>
    <xf numFmtId="49" fontId="2" fillId="0" borderId="10" xfId="2" applyNumberFormat="1" applyFont="1" applyBorder="1" applyAlignment="1" applyProtection="1">
      <alignment horizontal="justify" vertical="top" wrapText="1"/>
      <protection locked="0"/>
    </xf>
    <xf numFmtId="0" fontId="5" fillId="0" borderId="10" xfId="8" applyFont="1" applyBorder="1" applyAlignment="1" applyProtection="1">
      <alignment horizontal="justify" vertical="top" wrapText="1"/>
      <protection locked="0"/>
    </xf>
    <xf numFmtId="0" fontId="2" fillId="0" borderId="10" xfId="8" applyFont="1" applyBorder="1" applyAlignment="1" applyProtection="1">
      <alignment horizontal="justify" vertical="top" wrapText="1"/>
      <protection locked="0"/>
    </xf>
    <xf numFmtId="0" fontId="2" fillId="0" borderId="10" xfId="6" quotePrefix="1" applyFont="1" applyBorder="1" applyAlignment="1" applyProtection="1">
      <alignment horizontal="justify" vertical="top" wrapText="1"/>
      <protection locked="0"/>
    </xf>
    <xf numFmtId="0" fontId="3" fillId="0" borderId="10" xfId="6" quotePrefix="1" applyFont="1" applyBorder="1" applyAlignment="1" applyProtection="1">
      <alignment horizontal="justify" vertical="top" wrapText="1"/>
      <protection locked="0"/>
    </xf>
    <xf numFmtId="49" fontId="5" fillId="0" borderId="10" xfId="0" applyNumberFormat="1" applyFont="1" applyBorder="1" applyAlignment="1" applyProtection="1">
      <alignment horizontal="left" vertical="top" wrapText="1"/>
      <protection locked="0"/>
    </xf>
    <xf numFmtId="0" fontId="5" fillId="0" borderId="10" xfId="0" applyFont="1" applyBorder="1" applyAlignment="1" applyProtection="1">
      <alignment horizontal="justify" vertical="top" wrapText="1"/>
      <protection locked="0"/>
    </xf>
    <xf numFmtId="4" fontId="3" fillId="0" borderId="10" xfId="5" applyNumberFormat="1" applyFont="1" applyBorder="1" applyAlignment="1" applyProtection="1">
      <alignment horizontal="left" vertical="top" wrapText="1"/>
      <protection locked="0"/>
    </xf>
    <xf numFmtId="4" fontId="2" fillId="0" borderId="10" xfId="5" applyNumberFormat="1" applyFont="1" applyBorder="1" applyAlignment="1" applyProtection="1">
      <alignment horizontal="left" vertical="top" wrapText="1"/>
      <protection locked="0"/>
    </xf>
    <xf numFmtId="0" fontId="3" fillId="0" borderId="13" xfId="3" applyFont="1" applyBorder="1" applyAlignment="1" applyProtection="1">
      <alignment horizontal="center" vertical="top"/>
      <protection locked="0"/>
    </xf>
    <xf numFmtId="0" fontId="2" fillId="0" borderId="13" xfId="0" applyFont="1" applyBorder="1" applyAlignment="1" applyProtection="1">
      <alignment horizontal="center" vertical="top"/>
      <protection locked="0"/>
    </xf>
    <xf numFmtId="4" fontId="3" fillId="0" borderId="13" xfId="5"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center"/>
      <protection locked="0"/>
    </xf>
    <xf numFmtId="4" fontId="2" fillId="0" borderId="13" xfId="4" applyFont="1" applyBorder="1" applyAlignment="1" applyProtection="1">
      <alignment horizontal="center"/>
      <protection locked="0"/>
    </xf>
    <xf numFmtId="4" fontId="2" fillId="0" borderId="14" xfId="4" applyFont="1" applyBorder="1" applyAlignment="1" applyProtection="1">
      <alignment horizontal="right"/>
      <protection locked="0"/>
    </xf>
    <xf numFmtId="4" fontId="3" fillId="0" borderId="13" xfId="4" applyFont="1" applyBorder="1" applyAlignment="1" applyProtection="1">
      <alignment horizontal="right"/>
      <protection locked="0"/>
    </xf>
    <xf numFmtId="4" fontId="3" fillId="0" borderId="15" xfId="4" applyFont="1" applyBorder="1" applyAlignment="1" applyProtection="1">
      <alignment horizontal="left" vertical="top" wrapText="1"/>
      <protection locked="0"/>
    </xf>
    <xf numFmtId="0" fontId="3" fillId="5" borderId="3" xfId="3" applyFont="1" applyFill="1" applyBorder="1" applyAlignment="1" applyProtection="1">
      <alignment horizontal="center" vertical="top"/>
      <protection locked="0"/>
    </xf>
    <xf numFmtId="0" fontId="2" fillId="5" borderId="3" xfId="0" applyFont="1" applyFill="1" applyBorder="1" applyAlignment="1" applyProtection="1">
      <alignment horizontal="center" vertical="top"/>
      <protection locked="0"/>
    </xf>
    <xf numFmtId="0" fontId="3" fillId="5" borderId="3" xfId="0" applyFont="1" applyFill="1" applyBorder="1" applyAlignment="1" applyProtection="1">
      <alignment horizontal="left" vertical="top" wrapText="1"/>
      <protection locked="0"/>
    </xf>
    <xf numFmtId="0" fontId="3" fillId="5" borderId="3" xfId="0" applyFont="1" applyFill="1" applyBorder="1" applyAlignment="1" applyProtection="1">
      <alignment horizontal="left" wrapText="1"/>
      <protection locked="0"/>
    </xf>
    <xf numFmtId="0" fontId="9" fillId="6" borderId="3" xfId="0" applyFont="1" applyFill="1" applyBorder="1" applyAlignment="1" applyProtection="1">
      <alignment horizontal="center"/>
      <protection locked="0"/>
    </xf>
    <xf numFmtId="4" fontId="2" fillId="5" borderId="2" xfId="4" applyFont="1" applyFill="1" applyBorder="1" applyAlignment="1" applyProtection="1">
      <alignment horizontal="right"/>
      <protection locked="0"/>
    </xf>
    <xf numFmtId="4" fontId="3" fillId="5" borderId="3" xfId="4" applyFont="1" applyFill="1" applyBorder="1" applyAlignment="1" applyProtection="1">
      <alignment horizontal="right"/>
      <protection locked="0"/>
    </xf>
    <xf numFmtId="4" fontId="3" fillId="5" borderId="4" xfId="4" applyFont="1" applyFill="1" applyBorder="1" applyAlignment="1" applyProtection="1">
      <alignment horizontal="left" vertical="top" wrapText="1"/>
      <protection locked="0"/>
    </xf>
    <xf numFmtId="0" fontId="3" fillId="0" borderId="7" xfId="3" applyFont="1" applyBorder="1" applyAlignment="1" applyProtection="1">
      <alignment horizontal="center" vertical="top"/>
      <protection locked="0"/>
    </xf>
    <xf numFmtId="0" fontId="37" fillId="0" borderId="7" xfId="0" applyFont="1" applyBorder="1" applyAlignment="1" applyProtection="1">
      <alignment horizontal="left" vertical="top" wrapText="1"/>
      <protection locked="0"/>
    </xf>
    <xf numFmtId="0" fontId="38" fillId="0" borderId="7" xfId="0" applyFont="1" applyBorder="1" applyAlignment="1" applyProtection="1">
      <alignment horizontal="justify" wrapText="1"/>
      <protection locked="0"/>
    </xf>
    <xf numFmtId="0" fontId="38" fillId="0" borderId="7" xfId="0" applyFont="1" applyBorder="1" applyAlignment="1" applyProtection="1">
      <alignment horizontal="center"/>
      <protection locked="0"/>
    </xf>
    <xf numFmtId="4" fontId="37" fillId="0" borderId="16" xfId="4" applyFont="1" applyBorder="1" applyAlignment="1" applyProtection="1">
      <alignment horizontal="right"/>
      <protection locked="0"/>
    </xf>
    <xf numFmtId="4" fontId="38" fillId="0" borderId="16" xfId="1" applyNumberFormat="1" applyFont="1" applyFill="1" applyBorder="1" applyAlignment="1" applyProtection="1">
      <protection locked="0"/>
    </xf>
    <xf numFmtId="4" fontId="3" fillId="0" borderId="16" xfId="4" applyFont="1" applyBorder="1" applyAlignment="1" applyProtection="1">
      <alignment horizontal="left" vertical="top" wrapText="1"/>
      <protection locked="0"/>
    </xf>
    <xf numFmtId="0" fontId="38" fillId="0" borderId="13" xfId="0" applyFont="1" applyBorder="1" applyAlignment="1" applyProtection="1">
      <alignment vertical="top" wrapText="1"/>
      <protection locked="0"/>
    </xf>
    <xf numFmtId="49" fontId="37" fillId="0" borderId="13" xfId="0" applyNumberFormat="1" applyFont="1" applyBorder="1" applyAlignment="1" applyProtection="1">
      <alignment horizontal="center"/>
      <protection locked="0"/>
    </xf>
    <xf numFmtId="4" fontId="37" fillId="0" borderId="13" xfId="4" applyFont="1" applyBorder="1" applyAlignment="1" applyProtection="1">
      <alignment horizontal="center"/>
      <protection locked="0"/>
    </xf>
    <xf numFmtId="4" fontId="37" fillId="0" borderId="13" xfId="4" applyFont="1" applyBorder="1" applyAlignment="1" applyProtection="1">
      <alignment horizontal="right"/>
      <protection locked="0"/>
    </xf>
    <xf numFmtId="4" fontId="37" fillId="0" borderId="13" xfId="1" applyNumberFormat="1" applyFont="1" applyFill="1" applyBorder="1" applyAlignment="1" applyProtection="1">
      <protection locked="0"/>
    </xf>
    <xf numFmtId="0" fontId="3" fillId="0" borderId="7" xfId="0" applyFont="1" applyBorder="1" applyAlignment="1" applyProtection="1">
      <alignment horizontal="center" vertical="top"/>
      <protection locked="0"/>
    </xf>
    <xf numFmtId="0" fontId="2" fillId="0" borderId="7" xfId="0" applyFont="1" applyBorder="1" applyAlignment="1" applyProtection="1">
      <alignment vertical="top"/>
      <protection locked="0"/>
    </xf>
    <xf numFmtId="49" fontId="3" fillId="0" borderId="7" xfId="0" applyNumberFormat="1" applyFont="1" applyBorder="1" applyAlignment="1" applyProtection="1">
      <alignment horizontal="center" vertical="top" wrapText="1"/>
      <protection locked="0"/>
    </xf>
    <xf numFmtId="0" fontId="3" fillId="0" borderId="7" xfId="0" applyFont="1" applyBorder="1" applyAlignment="1" applyProtection="1">
      <alignment horizontal="center"/>
      <protection locked="0"/>
    </xf>
    <xf numFmtId="4" fontId="3" fillId="0" borderId="7" xfId="0" applyNumberFormat="1" applyFont="1" applyBorder="1" applyAlignment="1" applyProtection="1">
      <alignment horizontal="right"/>
      <protection locked="0"/>
    </xf>
    <xf numFmtId="4" fontId="2" fillId="0" borderId="7" xfId="0" applyNumberFormat="1" applyFont="1" applyBorder="1" applyAlignment="1" applyProtection="1">
      <alignment horizontal="right"/>
      <protection locked="0"/>
    </xf>
    <xf numFmtId="0" fontId="2" fillId="0" borderId="10" xfId="0" applyFont="1" applyBorder="1" applyAlignment="1" applyProtection="1">
      <alignment horizontal="center" vertical="top" wrapText="1"/>
      <protection locked="0"/>
    </xf>
    <xf numFmtId="0" fontId="39" fillId="11" borderId="2" xfId="0" applyFont="1" applyFill="1" applyBorder="1"/>
    <xf numFmtId="0" fontId="0" fillId="11" borderId="3" xfId="0" applyFill="1" applyBorder="1"/>
    <xf numFmtId="0" fontId="0" fillId="11" borderId="4" xfId="0" applyFill="1" applyBorder="1"/>
    <xf numFmtId="0" fontId="39" fillId="11" borderId="3" xfId="0" applyFont="1" applyFill="1" applyBorder="1"/>
    <xf numFmtId="4" fontId="39" fillId="11" borderId="4" xfId="0" applyNumberFormat="1" applyFont="1" applyFill="1" applyBorder="1"/>
    <xf numFmtId="0" fontId="0" fillId="0" borderId="5" xfId="0" applyBorder="1"/>
    <xf numFmtId="0" fontId="0" fillId="0" borderId="0" xfId="0" applyBorder="1"/>
    <xf numFmtId="0" fontId="0" fillId="0" borderId="6" xfId="0" applyBorder="1"/>
    <xf numFmtId="4" fontId="0" fillId="0" borderId="6" xfId="0" applyNumberFormat="1" applyBorder="1"/>
    <xf numFmtId="0" fontId="0" fillId="0" borderId="0" xfId="0" applyAlignment="1">
      <alignment horizontal="right"/>
    </xf>
  </cellXfs>
  <cellStyles count="20">
    <cellStyle name="Comma" xfId="1" builtinId="3"/>
    <cellStyle name="Comma 2 2" xfId="12" xr:uid="{6591A47D-C283-4446-AA41-EC53A053E220}"/>
    <cellStyle name="Excel Built-in Normal" xfId="9" xr:uid="{A8A48066-E66A-4FC5-ADD9-CEF806C37503}"/>
    <cellStyle name="Normal" xfId="0" builtinId="0"/>
    <cellStyle name="Normal 10 2" xfId="3" xr:uid="{5211510C-F41E-4E0B-AF34-E0A6DF9DA79D}"/>
    <cellStyle name="Normal 10 2 2 2" xfId="16" xr:uid="{C2CDE5F1-C34D-4F04-B07F-A7E240CB3CE9}"/>
    <cellStyle name="Normal 11 2" xfId="8" xr:uid="{A2266758-74D5-4EF7-A285-C60A146B6C1A}"/>
    <cellStyle name="Normal 2" xfId="5" xr:uid="{C57E2423-1448-4616-9E2B-95E491C28D08}"/>
    <cellStyle name="Normal 2 2 2 2" xfId="19" xr:uid="{D069B142-8075-4254-93B1-FA2F696B7FC7}"/>
    <cellStyle name="Normal 59" xfId="10" xr:uid="{F1BD30EF-C180-4B72-BFD9-976A9023D93B}"/>
    <cellStyle name="Normal_42-2006 Troškovnik Solar" xfId="2" xr:uid="{5B76F129-64EF-42B7-AE38-2ECB2AB9201F}"/>
    <cellStyle name="Normal_42-2006 Troškovnik Solar 2" xfId="18" xr:uid="{8939C4F0-1893-431E-B4C6-491616FBC983}"/>
    <cellStyle name="Normal_Sheet1_Sheet2" xfId="11" xr:uid="{8D01B304-FE94-439B-B327-1A89BC0B6C94}"/>
    <cellStyle name="Normal1" xfId="4" xr:uid="{45BCB254-70B6-4C75-85B2-E94B1B6A88E7}"/>
    <cellStyle name="Normal1 2" xfId="13" xr:uid="{9539C575-818A-4F9F-8EA2-68ED8E4106EE}"/>
    <cellStyle name="Obično_List1" xfId="7" xr:uid="{3F0A6BDA-4982-4A9F-9441-EE3419CEE8D8}"/>
    <cellStyle name="Obično_List1 2" xfId="15" xr:uid="{7295E4DE-6DC8-47EB-ABD3-0FFB849E24B3}"/>
    <cellStyle name="Percent 2" xfId="17" xr:uid="{16E014CE-169D-4299-B3D8-49E3881FF8BF}"/>
    <cellStyle name="Style 1" xfId="6" xr:uid="{E8ABFD86-F797-4D21-B0AB-157D319B6DCE}"/>
    <cellStyle name="Style 1 2" xfId="14" xr:uid="{A42A79B5-627D-4B5E-87A8-0FBC3E4C32F5}"/>
  </cellStyles>
  <dxfs count="12">
    <dxf>
      <font>
        <b val="0"/>
        <strike val="0"/>
        <condense val="0"/>
        <extend val="0"/>
        <sz val="11"/>
        <color indexed="9"/>
      </font>
    </dxf>
    <dxf>
      <font>
        <b val="0"/>
        <i val="0"/>
        <strike val="0"/>
        <condense val="0"/>
        <extend val="0"/>
        <sz val="11"/>
        <color indexed="9"/>
      </font>
    </dxf>
    <dxf>
      <fill>
        <patternFill>
          <bgColor rgb="FF92D050"/>
        </patternFill>
      </fill>
    </dxf>
    <dxf>
      <fill>
        <patternFill>
          <bgColor rgb="FFFFC000"/>
        </patternFill>
      </fill>
    </dxf>
    <dxf>
      <font>
        <b val="0"/>
        <strike val="0"/>
        <condense val="0"/>
        <extend val="0"/>
        <sz val="11"/>
        <color indexed="9"/>
      </font>
    </dxf>
    <dxf>
      <font>
        <b val="0"/>
        <i val="0"/>
        <strike val="0"/>
        <condense val="0"/>
        <extend val="0"/>
        <sz val="11"/>
        <color indexed="9"/>
      </font>
    </dxf>
    <dxf>
      <fill>
        <patternFill>
          <bgColor rgb="FF92D050"/>
        </patternFill>
      </fill>
    </dxf>
    <dxf>
      <fill>
        <patternFill>
          <bgColor rgb="FFFFC000"/>
        </patternFill>
      </fill>
    </dxf>
    <dxf>
      <fill>
        <patternFill>
          <bgColor indexed="13"/>
        </patternFill>
      </fill>
    </dxf>
    <dxf>
      <fill>
        <patternFill>
          <bgColor indexed="13"/>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2517</xdr:row>
      <xdr:rowOff>180975</xdr:rowOff>
    </xdr:from>
    <xdr:to>
      <xdr:col>8</xdr:col>
      <xdr:colOff>581025</xdr:colOff>
      <xdr:row>2520</xdr:row>
      <xdr:rowOff>485775</xdr:rowOff>
    </xdr:to>
    <xdr:pic>
      <xdr:nvPicPr>
        <xdr:cNvPr id="2" name="Picture 8">
          <a:extLst>
            <a:ext uri="{FF2B5EF4-FFF2-40B4-BE49-F238E27FC236}">
              <a16:creationId xmlns:a16="http://schemas.microsoft.com/office/drawing/2014/main" id="{AC6B10BA-1360-4E4F-8725-DF5693110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552983400"/>
          <a:ext cx="14382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1713</xdr:row>
      <xdr:rowOff>19050</xdr:rowOff>
    </xdr:from>
    <xdr:to>
      <xdr:col>8</xdr:col>
      <xdr:colOff>742950</xdr:colOff>
      <xdr:row>1719</xdr:row>
      <xdr:rowOff>114300</xdr:rowOff>
    </xdr:to>
    <xdr:pic>
      <xdr:nvPicPr>
        <xdr:cNvPr id="3" name="Picture 6">
          <a:extLst>
            <a:ext uri="{FF2B5EF4-FFF2-40B4-BE49-F238E27FC236}">
              <a16:creationId xmlns:a16="http://schemas.microsoft.com/office/drawing/2014/main" id="{56DA35FC-4161-46CD-B902-A128C981A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075" y="376809000"/>
          <a:ext cx="25050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1767</xdr:row>
      <xdr:rowOff>47625</xdr:rowOff>
    </xdr:from>
    <xdr:to>
      <xdr:col>8</xdr:col>
      <xdr:colOff>200025</xdr:colOff>
      <xdr:row>1772</xdr:row>
      <xdr:rowOff>57150</xdr:rowOff>
    </xdr:to>
    <xdr:pic>
      <xdr:nvPicPr>
        <xdr:cNvPr id="4" name="Picture 7">
          <a:extLst>
            <a:ext uri="{FF2B5EF4-FFF2-40B4-BE49-F238E27FC236}">
              <a16:creationId xmlns:a16="http://schemas.microsoft.com/office/drawing/2014/main" id="{7241CFD3-52C2-4DB9-B02D-8294C759D6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19975" y="387124575"/>
          <a:ext cx="1238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295275</xdr:colOff>
      <xdr:row>2521</xdr:row>
      <xdr:rowOff>123825</xdr:rowOff>
    </xdr:from>
    <xdr:to>
      <xdr:col>16</xdr:col>
      <xdr:colOff>266700</xdr:colOff>
      <xdr:row>2528</xdr:row>
      <xdr:rowOff>390525</xdr:rowOff>
    </xdr:to>
    <xdr:pic>
      <xdr:nvPicPr>
        <xdr:cNvPr id="5" name="Picture 9">
          <a:extLst>
            <a:ext uri="{FF2B5EF4-FFF2-40B4-BE49-F238E27FC236}">
              <a16:creationId xmlns:a16="http://schemas.microsoft.com/office/drawing/2014/main" id="{B5EDBD98-BB95-42D4-BCB1-8109386642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15875" y="555069375"/>
          <a:ext cx="119062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2522</xdr:row>
      <xdr:rowOff>133350</xdr:rowOff>
    </xdr:from>
    <xdr:to>
      <xdr:col>11</xdr:col>
      <xdr:colOff>352425</xdr:colOff>
      <xdr:row>2528</xdr:row>
      <xdr:rowOff>85725</xdr:rowOff>
    </xdr:to>
    <xdr:pic>
      <xdr:nvPicPr>
        <xdr:cNvPr id="6" name="Picture 10">
          <a:extLst>
            <a:ext uri="{FF2B5EF4-FFF2-40B4-BE49-F238E27FC236}">
              <a16:creationId xmlns:a16="http://schemas.microsoft.com/office/drawing/2014/main" id="{1E5B898B-9FD7-4B7A-A919-E9FD9B8B21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72600" y="553526325"/>
          <a:ext cx="15716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2523</xdr:row>
      <xdr:rowOff>0</xdr:rowOff>
    </xdr:from>
    <xdr:to>
      <xdr:col>14</xdr:col>
      <xdr:colOff>133350</xdr:colOff>
      <xdr:row>2528</xdr:row>
      <xdr:rowOff>85725</xdr:rowOff>
    </xdr:to>
    <xdr:pic>
      <xdr:nvPicPr>
        <xdr:cNvPr id="7" name="Picture 10">
          <a:extLst>
            <a:ext uri="{FF2B5EF4-FFF2-40B4-BE49-F238E27FC236}">
              <a16:creationId xmlns:a16="http://schemas.microsoft.com/office/drawing/2014/main" id="{961F078F-B428-4320-9FFE-B398EFE53D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82325" y="555231300"/>
          <a:ext cx="15716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kavi\Desktop\edi\18-21%20-TRO&#352;KOVNIK%20-%20DN\TROSKOVNIK%20%201%20-S&#268;%203%20SA%20BAZENOM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kavi\Desktop\edi\18-21%20-TRO&#352;KOVNIK%20-%20DN\TROSKOVNIK%20%202%20-%20UGOSTITELJSKI%20OBJEKT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lavalaguna-my.sharepoint.com/personal/lfarina_plavalaguna_com/Documents/LF/KB%202024/03_ZAJEDNICKI%20PROJEKTI/AC%20SAVUDRIJA%20%20-%20BAZEN%20+%20UG.%20OBJEKT/SC3/TROSKOVNIK%20%201%20-%20S&#268;%203%20SA%20BAZENOM_DN_STR_DOPUNJENO.xls.xlsx" TargetMode="External"/><Relationship Id="rId1" Type="http://schemas.openxmlformats.org/officeDocument/2006/relationships/externalLinkPath" Target="SC3/TROSKOVNIK%20%201%20-%20S&#268;%203%20SA%20BAZENOM_DN_STR_DOPUNJENO.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STRAN."/>
      <sheetName val="OPĆI UVJETI"/>
      <sheetName val="GRAĐEVINSKO- OBRTNIČKI"/>
      <sheetName val="VODOVOD I KANALIZACIJA"/>
      <sheetName val="STROJARSKE INSTALACIJE"/>
      <sheetName val="BAZENSKA TEHNIKA"/>
      <sheetName val="ELEKTROINSTALACIJE"/>
      <sheetName val="TRAFOSTANICA"/>
      <sheetName val="HORTIKULTURA I NAVODNJAVANJE"/>
      <sheetName val="OPREMA"/>
      <sheetName val="REKAPITULACIJA"/>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STRAN."/>
      <sheetName val="OPĆI UVJETI"/>
      <sheetName val="GRAĐEVINSKO- OBRTNIČKI"/>
      <sheetName val="VODOVOD I KANALIZACIJA"/>
      <sheetName val="STROJARSKE INSTALACIJE"/>
      <sheetName val="TEHNOLOGIJA"/>
      <sheetName val="OPREMA"/>
      <sheetName val="REKAPITULA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SL.STRAN."/>
      <sheetName val="OPĆI UVJETI"/>
      <sheetName val="GRAĐEVINSKO- OBRTNIČKI"/>
      <sheetName val="VODOVOD I KANALIZACIJA"/>
      <sheetName val="STROJARSKE INSTALACIJE"/>
      <sheetName val="BAZENSKA TEHNIKA"/>
      <sheetName val="ELEKTROINSTALACIJE"/>
      <sheetName val="TRAFOSTANICA"/>
      <sheetName val="HORTIKULTURA I NAVODNJAVANJE"/>
      <sheetName val="OPREMA"/>
      <sheetName val="REKAPITULACIJA"/>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B229-0C18-4DEC-ABD0-D25C02A85A5E}">
  <sheetPr filterMode="1">
    <tabColor rgb="FFFF0000"/>
  </sheetPr>
  <dimension ref="A1:K3259"/>
  <sheetViews>
    <sheetView zoomScaleNormal="100" zoomScaleSheetLayoutView="100" workbookViewId="0">
      <pane xSplit="1" ySplit="1" topLeftCell="B3037" activePane="bottomRight" state="frozen"/>
      <selection pane="topRight" activeCell="B1" sqref="B1"/>
      <selection pane="bottomLeft" activeCell="A2" sqref="A2"/>
      <selection pane="bottomRight" activeCell="G3026" sqref="G3026"/>
    </sheetView>
  </sheetViews>
  <sheetFormatPr defaultRowHeight="11.25" x14ac:dyDescent="0.2"/>
  <cols>
    <col min="1" max="1" width="9.140625" style="15"/>
    <col min="2" max="2" width="7" style="16" bestFit="1" customWidth="1"/>
    <col min="3" max="3" width="6.5703125" style="15" customWidth="1"/>
    <col min="4" max="4" width="62.7109375" style="36" customWidth="1"/>
    <col min="5" max="5" width="5.42578125" style="15" bestFit="1" customWidth="1"/>
    <col min="6" max="6" width="7" style="15" bestFit="1" customWidth="1"/>
    <col min="7" max="7" width="12.28515625" style="15" customWidth="1"/>
    <col min="8" max="8" width="16.7109375" style="15" customWidth="1"/>
    <col min="9" max="9" width="13.7109375" style="15" customWidth="1"/>
    <col min="10" max="16384" width="9.140625" style="17"/>
  </cols>
  <sheetData>
    <row r="1" spans="1:9" s="353" customFormat="1" x14ac:dyDescent="0.2">
      <c r="A1" s="16" t="s">
        <v>0</v>
      </c>
      <c r="B1" s="349"/>
      <c r="C1" s="349"/>
      <c r="D1" s="350" t="s">
        <v>1</v>
      </c>
      <c r="E1" s="350"/>
      <c r="F1" s="349"/>
      <c r="G1" s="351"/>
      <c r="H1" s="349"/>
      <c r="I1" s="352"/>
    </row>
    <row r="2" spans="1:9" ht="33.75" hidden="1" x14ac:dyDescent="0.2">
      <c r="A2" s="15" t="s">
        <v>0</v>
      </c>
      <c r="B2" s="349"/>
      <c r="C2" s="354"/>
      <c r="D2" s="350" t="s">
        <v>2</v>
      </c>
      <c r="E2" s="355"/>
      <c r="F2" s="355"/>
      <c r="G2" s="356"/>
      <c r="H2" s="355"/>
      <c r="I2" s="357"/>
    </row>
    <row r="3" spans="1:9" hidden="1" x14ac:dyDescent="0.2">
      <c r="A3" s="15" t="s">
        <v>0</v>
      </c>
      <c r="B3" s="349"/>
      <c r="C3" s="354"/>
      <c r="D3" s="350" t="s">
        <v>3</v>
      </c>
      <c r="E3" s="354"/>
      <c r="F3" s="358"/>
      <c r="G3" s="359"/>
      <c r="H3" s="358"/>
      <c r="I3" s="360"/>
    </row>
    <row r="4" spans="1:9" hidden="1" x14ac:dyDescent="0.2">
      <c r="A4" s="15" t="s">
        <v>0</v>
      </c>
      <c r="B4" s="349"/>
      <c r="C4" s="354"/>
      <c r="D4" s="350" t="s">
        <v>4</v>
      </c>
      <c r="E4" s="361"/>
      <c r="F4" s="361"/>
      <c r="G4" s="362"/>
      <c r="H4" s="361"/>
      <c r="I4" s="363"/>
    </row>
    <row r="5" spans="1:9" hidden="1" x14ac:dyDescent="0.2">
      <c r="A5" s="15" t="s">
        <v>0</v>
      </c>
      <c r="C5" s="16"/>
      <c r="D5" s="364"/>
      <c r="E5" s="16"/>
      <c r="F5" s="16"/>
      <c r="G5" s="365"/>
      <c r="H5" s="16"/>
      <c r="I5" s="27"/>
    </row>
    <row r="6" spans="1:9" hidden="1" x14ac:dyDescent="0.2">
      <c r="A6" s="15" t="s">
        <v>0</v>
      </c>
      <c r="C6" s="16" t="s">
        <v>5</v>
      </c>
      <c r="D6" s="364" t="s">
        <v>6</v>
      </c>
      <c r="E6" s="16" t="s">
        <v>7</v>
      </c>
      <c r="F6" s="366" t="s">
        <v>8</v>
      </c>
      <c r="G6" s="26" t="s">
        <v>9</v>
      </c>
      <c r="H6" s="366" t="s">
        <v>10</v>
      </c>
      <c r="I6" s="27" t="s">
        <v>11</v>
      </c>
    </row>
    <row r="7" spans="1:9" hidden="1" x14ac:dyDescent="0.2">
      <c r="A7" s="15" t="s">
        <v>0</v>
      </c>
      <c r="D7" s="364"/>
      <c r="F7" s="367"/>
      <c r="G7" s="26"/>
      <c r="H7" s="367"/>
      <c r="I7" s="368"/>
    </row>
    <row r="8" spans="1:9" hidden="1" x14ac:dyDescent="0.2">
      <c r="A8" s="15" t="s">
        <v>0</v>
      </c>
      <c r="C8" s="349" t="s">
        <v>828</v>
      </c>
      <c r="D8" s="350" t="s">
        <v>829</v>
      </c>
      <c r="E8" s="354"/>
      <c r="F8" s="369"/>
      <c r="G8" s="370"/>
      <c r="H8" s="369"/>
      <c r="I8" s="371"/>
    </row>
    <row r="9" spans="1:9" hidden="1" x14ac:dyDescent="0.2">
      <c r="A9" s="15" t="s">
        <v>0</v>
      </c>
      <c r="G9" s="372"/>
      <c r="I9" s="373"/>
    </row>
    <row r="10" spans="1:9" hidden="1" x14ac:dyDescent="0.2">
      <c r="A10" s="15" t="s">
        <v>0</v>
      </c>
      <c r="C10" s="340"/>
      <c r="D10" s="364" t="s">
        <v>830</v>
      </c>
      <c r="F10" s="374"/>
      <c r="G10" s="375"/>
      <c r="H10" s="374"/>
      <c r="I10" s="376"/>
    </row>
    <row r="11" spans="1:9" hidden="1" x14ac:dyDescent="0.2">
      <c r="A11" s="15" t="s">
        <v>0</v>
      </c>
      <c r="C11" s="340"/>
      <c r="D11" s="364"/>
      <c r="F11" s="374"/>
      <c r="G11" s="375"/>
      <c r="H11" s="374"/>
      <c r="I11" s="376"/>
    </row>
    <row r="12" spans="1:9" ht="45" hidden="1" x14ac:dyDescent="0.2">
      <c r="A12" s="15" t="s">
        <v>0</v>
      </c>
      <c r="C12" s="15" t="s">
        <v>72</v>
      </c>
      <c r="D12" s="36" t="s">
        <v>831</v>
      </c>
      <c r="F12" s="345"/>
      <c r="G12" s="377"/>
      <c r="H12" s="345"/>
      <c r="I12" s="378"/>
    </row>
    <row r="13" spans="1:9" ht="22.5" hidden="1" x14ac:dyDescent="0.2">
      <c r="A13" s="15" t="s">
        <v>0</v>
      </c>
      <c r="D13" s="36" t="s">
        <v>832</v>
      </c>
      <c r="F13" s="345"/>
      <c r="G13" s="377"/>
      <c r="H13" s="345"/>
      <c r="I13" s="378"/>
    </row>
    <row r="14" spans="1:9" ht="22.5" hidden="1" x14ac:dyDescent="0.2">
      <c r="A14" s="15" t="s">
        <v>0</v>
      </c>
      <c r="D14" s="36" t="s">
        <v>833</v>
      </c>
      <c r="F14" s="345"/>
      <c r="G14" s="377"/>
      <c r="H14" s="345"/>
      <c r="I14" s="378"/>
    </row>
    <row r="15" spans="1:9" hidden="1" x14ac:dyDescent="0.2">
      <c r="A15" s="15" t="s">
        <v>0</v>
      </c>
      <c r="D15" s="36" t="s">
        <v>834</v>
      </c>
      <c r="F15" s="345"/>
      <c r="G15" s="377"/>
      <c r="H15" s="345"/>
      <c r="I15" s="378"/>
    </row>
    <row r="16" spans="1:9" ht="22.5" hidden="1" x14ac:dyDescent="0.2">
      <c r="A16" s="15" t="s">
        <v>0</v>
      </c>
      <c r="D16" s="36" t="s">
        <v>835</v>
      </c>
      <c r="F16" s="345"/>
      <c r="G16" s="377"/>
      <c r="H16" s="345"/>
      <c r="I16" s="378"/>
    </row>
    <row r="17" spans="1:9" hidden="1" x14ac:dyDescent="0.2">
      <c r="A17" s="15" t="s">
        <v>0</v>
      </c>
      <c r="D17" s="36" t="s">
        <v>23</v>
      </c>
      <c r="F17" s="345"/>
      <c r="G17" s="377"/>
      <c r="H17" s="345"/>
      <c r="I17" s="378"/>
    </row>
    <row r="18" spans="1:9" hidden="1" x14ac:dyDescent="0.2">
      <c r="A18" s="15" t="s">
        <v>0</v>
      </c>
      <c r="F18" s="345"/>
      <c r="G18" s="377"/>
      <c r="H18" s="345"/>
      <c r="I18" s="378"/>
    </row>
    <row r="19" spans="1:9" hidden="1" x14ac:dyDescent="0.2">
      <c r="A19" s="15" t="s">
        <v>0</v>
      </c>
      <c r="D19" s="36" t="s">
        <v>24</v>
      </c>
      <c r="F19" s="345"/>
      <c r="G19" s="377"/>
      <c r="H19" s="345"/>
      <c r="I19" s="378"/>
    </row>
    <row r="20" spans="1:9" hidden="1" x14ac:dyDescent="0.2">
      <c r="A20" s="15" t="s">
        <v>0</v>
      </c>
      <c r="D20" s="36" t="s">
        <v>25</v>
      </c>
      <c r="F20" s="345"/>
      <c r="G20" s="377"/>
      <c r="H20" s="345"/>
      <c r="I20" s="378"/>
    </row>
    <row r="21" spans="1:9" hidden="1" x14ac:dyDescent="0.2">
      <c r="A21" s="15" t="s">
        <v>0</v>
      </c>
      <c r="D21" s="36" t="s">
        <v>26</v>
      </c>
      <c r="F21" s="345"/>
      <c r="G21" s="377"/>
      <c r="H21" s="345"/>
      <c r="I21" s="378"/>
    </row>
    <row r="22" spans="1:9" hidden="1" x14ac:dyDescent="0.2">
      <c r="A22" s="15" t="s">
        <v>0</v>
      </c>
      <c r="D22" s="379" t="s">
        <v>836</v>
      </c>
      <c r="F22" s="345"/>
      <c r="G22" s="377"/>
      <c r="H22" s="345"/>
      <c r="I22" s="378"/>
    </row>
    <row r="23" spans="1:9" hidden="1" x14ac:dyDescent="0.2">
      <c r="A23" s="15" t="s">
        <v>0</v>
      </c>
      <c r="D23" s="36" t="s">
        <v>27</v>
      </c>
      <c r="F23" s="345"/>
      <c r="G23" s="377"/>
      <c r="H23" s="345"/>
      <c r="I23" s="378"/>
    </row>
    <row r="24" spans="1:9" hidden="1" x14ac:dyDescent="0.2">
      <c r="A24" s="15" t="s">
        <v>0</v>
      </c>
      <c r="D24" s="36" t="s">
        <v>28</v>
      </c>
      <c r="F24" s="345"/>
      <c r="G24" s="377"/>
      <c r="H24" s="345"/>
      <c r="I24" s="378"/>
    </row>
    <row r="25" spans="1:9" ht="90" hidden="1" x14ac:dyDescent="0.2">
      <c r="A25" s="15" t="s">
        <v>0</v>
      </c>
      <c r="D25" s="36" t="s">
        <v>837</v>
      </c>
      <c r="F25" s="345"/>
      <c r="G25" s="377"/>
      <c r="H25" s="345"/>
      <c r="I25" s="378"/>
    </row>
    <row r="26" spans="1:9" hidden="1" x14ac:dyDescent="0.2">
      <c r="A26" s="15" t="s">
        <v>0</v>
      </c>
      <c r="F26" s="345"/>
      <c r="G26" s="377"/>
      <c r="H26" s="345"/>
      <c r="I26" s="378"/>
    </row>
    <row r="27" spans="1:9" ht="33.75" hidden="1" x14ac:dyDescent="0.2">
      <c r="A27" s="15" t="s">
        <v>0</v>
      </c>
      <c r="C27" s="15" t="s">
        <v>113</v>
      </c>
      <c r="D27" s="36" t="s">
        <v>838</v>
      </c>
      <c r="F27" s="345"/>
      <c r="G27" s="377"/>
      <c r="H27" s="345"/>
      <c r="I27" s="378"/>
    </row>
    <row r="28" spans="1:9" hidden="1" x14ac:dyDescent="0.2">
      <c r="A28" s="15" t="s">
        <v>0</v>
      </c>
      <c r="F28" s="345"/>
      <c r="G28" s="377"/>
      <c r="H28" s="345"/>
      <c r="I28" s="378"/>
    </row>
    <row r="29" spans="1:9" ht="33.75" hidden="1" x14ac:dyDescent="0.2">
      <c r="A29" s="15" t="s">
        <v>0</v>
      </c>
      <c r="C29" s="15" t="s">
        <v>127</v>
      </c>
      <c r="D29" s="36" t="s">
        <v>839</v>
      </c>
      <c r="F29" s="345"/>
      <c r="G29" s="377"/>
      <c r="H29" s="345"/>
      <c r="I29" s="378"/>
    </row>
    <row r="30" spans="1:9" hidden="1" x14ac:dyDescent="0.2">
      <c r="A30" s="15" t="s">
        <v>0</v>
      </c>
      <c r="F30" s="345"/>
      <c r="G30" s="377"/>
      <c r="H30" s="345"/>
      <c r="I30" s="378"/>
    </row>
    <row r="31" spans="1:9" ht="45" hidden="1" x14ac:dyDescent="0.2">
      <c r="A31" s="15" t="s">
        <v>0</v>
      </c>
      <c r="C31" s="15" t="s">
        <v>134</v>
      </c>
      <c r="D31" s="36" t="s">
        <v>840</v>
      </c>
      <c r="F31" s="345"/>
      <c r="G31" s="377"/>
      <c r="H31" s="345"/>
      <c r="I31" s="378"/>
    </row>
    <row r="32" spans="1:9" hidden="1" x14ac:dyDescent="0.2">
      <c r="A32" s="15" t="s">
        <v>0</v>
      </c>
      <c r="F32" s="345"/>
      <c r="G32" s="377"/>
      <c r="H32" s="345"/>
      <c r="I32" s="378"/>
    </row>
    <row r="33" spans="1:9" ht="33.75" hidden="1" x14ac:dyDescent="0.2">
      <c r="A33" s="15" t="s">
        <v>0</v>
      </c>
      <c r="C33" s="15" t="s">
        <v>138</v>
      </c>
      <c r="D33" s="36" t="s">
        <v>841</v>
      </c>
      <c r="F33" s="345"/>
      <c r="G33" s="377"/>
      <c r="H33" s="345"/>
      <c r="I33" s="378"/>
    </row>
    <row r="34" spans="1:9" hidden="1" x14ac:dyDescent="0.2">
      <c r="A34" s="15" t="s">
        <v>0</v>
      </c>
      <c r="F34" s="345"/>
      <c r="G34" s="377"/>
      <c r="H34" s="345"/>
      <c r="I34" s="378"/>
    </row>
    <row r="35" spans="1:9" ht="45" hidden="1" x14ac:dyDescent="0.2">
      <c r="A35" s="15" t="s">
        <v>0</v>
      </c>
      <c r="C35" s="15" t="s">
        <v>143</v>
      </c>
      <c r="D35" s="36" t="s">
        <v>842</v>
      </c>
      <c r="F35" s="345"/>
      <c r="G35" s="377"/>
      <c r="H35" s="345"/>
      <c r="I35" s="378"/>
    </row>
    <row r="36" spans="1:9" hidden="1" x14ac:dyDescent="0.2">
      <c r="A36" s="15" t="s">
        <v>0</v>
      </c>
      <c r="F36" s="345"/>
      <c r="G36" s="377"/>
      <c r="H36" s="345"/>
      <c r="I36" s="378"/>
    </row>
    <row r="37" spans="1:9" ht="45" hidden="1" x14ac:dyDescent="0.2">
      <c r="A37" s="15" t="s">
        <v>0</v>
      </c>
      <c r="C37" s="15" t="s">
        <v>150</v>
      </c>
      <c r="D37" s="36" t="s">
        <v>843</v>
      </c>
      <c r="F37" s="345"/>
      <c r="G37" s="377"/>
      <c r="H37" s="345"/>
      <c r="I37" s="378"/>
    </row>
    <row r="38" spans="1:9" hidden="1" x14ac:dyDescent="0.2">
      <c r="A38" s="15" t="s">
        <v>0</v>
      </c>
      <c r="F38" s="345"/>
      <c r="G38" s="377"/>
      <c r="H38" s="345"/>
      <c r="I38" s="378"/>
    </row>
    <row r="39" spans="1:9" hidden="1" x14ac:dyDescent="0.2">
      <c r="A39" s="15" t="s">
        <v>0</v>
      </c>
      <c r="D39" s="36" t="s">
        <v>54</v>
      </c>
      <c r="F39" s="345"/>
      <c r="G39" s="377"/>
      <c r="H39" s="345"/>
      <c r="I39" s="378"/>
    </row>
    <row r="40" spans="1:9" hidden="1" x14ac:dyDescent="0.2">
      <c r="A40" s="15" t="s">
        <v>0</v>
      </c>
      <c r="D40" s="36" t="s">
        <v>844</v>
      </c>
      <c r="F40" s="345"/>
      <c r="G40" s="377"/>
      <c r="H40" s="345"/>
      <c r="I40" s="378"/>
    </row>
    <row r="41" spans="1:9" hidden="1" x14ac:dyDescent="0.2">
      <c r="A41" s="15" t="s">
        <v>0</v>
      </c>
      <c r="D41" s="36" t="s">
        <v>845</v>
      </c>
      <c r="F41" s="345"/>
      <c r="G41" s="377"/>
      <c r="H41" s="345"/>
      <c r="I41" s="378"/>
    </row>
    <row r="42" spans="1:9" hidden="1" x14ac:dyDescent="0.2">
      <c r="A42" s="15" t="s">
        <v>0</v>
      </c>
      <c r="D42" s="36" t="s">
        <v>846</v>
      </c>
      <c r="F42" s="345"/>
      <c r="G42" s="377"/>
      <c r="H42" s="345"/>
      <c r="I42" s="378"/>
    </row>
    <row r="43" spans="1:9" hidden="1" x14ac:dyDescent="0.2">
      <c r="A43" s="15" t="s">
        <v>0</v>
      </c>
      <c r="D43" s="36" t="s">
        <v>847</v>
      </c>
      <c r="F43" s="345"/>
      <c r="G43" s="377"/>
      <c r="H43" s="345"/>
      <c r="I43" s="378"/>
    </row>
    <row r="44" spans="1:9" hidden="1" x14ac:dyDescent="0.2">
      <c r="A44" s="15" t="s">
        <v>0</v>
      </c>
      <c r="F44" s="345"/>
      <c r="G44" s="377"/>
      <c r="H44" s="345"/>
      <c r="I44" s="378"/>
    </row>
    <row r="45" spans="1:9" ht="22.5" hidden="1" x14ac:dyDescent="0.2">
      <c r="A45" s="15" t="s">
        <v>0</v>
      </c>
      <c r="C45" s="15" t="s">
        <v>153</v>
      </c>
      <c r="D45" s="36" t="s">
        <v>848</v>
      </c>
      <c r="F45" s="345"/>
      <c r="G45" s="377"/>
      <c r="H45" s="345"/>
      <c r="I45" s="378"/>
    </row>
    <row r="46" spans="1:9" hidden="1" x14ac:dyDescent="0.2">
      <c r="A46" s="15" t="s">
        <v>0</v>
      </c>
      <c r="F46" s="345"/>
      <c r="G46" s="377"/>
      <c r="H46" s="345"/>
      <c r="I46" s="378"/>
    </row>
    <row r="47" spans="1:9" ht="22.5" hidden="1" x14ac:dyDescent="0.2">
      <c r="A47" s="15" t="s">
        <v>0</v>
      </c>
      <c r="C47" s="15" t="s">
        <v>156</v>
      </c>
      <c r="D47" s="36" t="s">
        <v>61</v>
      </c>
      <c r="F47" s="345"/>
      <c r="G47" s="377"/>
      <c r="H47" s="345"/>
      <c r="I47" s="378"/>
    </row>
    <row r="48" spans="1:9" hidden="1" x14ac:dyDescent="0.2">
      <c r="A48" s="15" t="s">
        <v>0</v>
      </c>
      <c r="F48" s="345"/>
      <c r="G48" s="377"/>
      <c r="H48" s="345"/>
      <c r="I48" s="378"/>
    </row>
    <row r="49" spans="1:9" hidden="1" x14ac:dyDescent="0.2">
      <c r="A49" s="15" t="s">
        <v>0</v>
      </c>
      <c r="C49" s="15" t="s">
        <v>159</v>
      </c>
      <c r="D49" s="36" t="s">
        <v>62</v>
      </c>
      <c r="F49" s="345"/>
      <c r="G49" s="377"/>
      <c r="H49" s="345"/>
      <c r="I49" s="378"/>
    </row>
    <row r="50" spans="1:9" hidden="1" x14ac:dyDescent="0.2">
      <c r="A50" s="15" t="s">
        <v>0</v>
      </c>
      <c r="D50" s="36" t="s">
        <v>849</v>
      </c>
      <c r="F50" s="345"/>
      <c r="G50" s="377"/>
      <c r="H50" s="345"/>
      <c r="I50" s="378"/>
    </row>
    <row r="51" spans="1:9" hidden="1" x14ac:dyDescent="0.2">
      <c r="A51" s="15" t="s">
        <v>0</v>
      </c>
      <c r="D51" s="36" t="s">
        <v>850</v>
      </c>
      <c r="F51" s="345"/>
      <c r="G51" s="377"/>
      <c r="H51" s="345"/>
      <c r="I51" s="378"/>
    </row>
    <row r="52" spans="1:9" hidden="1" x14ac:dyDescent="0.2">
      <c r="A52" s="15" t="s">
        <v>0</v>
      </c>
      <c r="D52" s="36" t="s">
        <v>851</v>
      </c>
      <c r="F52" s="345"/>
      <c r="G52" s="377"/>
      <c r="H52" s="345"/>
      <c r="I52" s="378"/>
    </row>
    <row r="53" spans="1:9" hidden="1" x14ac:dyDescent="0.2">
      <c r="A53" s="15" t="s">
        <v>0</v>
      </c>
      <c r="F53" s="345"/>
      <c r="G53" s="377"/>
      <c r="H53" s="345"/>
      <c r="I53" s="378"/>
    </row>
    <row r="54" spans="1:9" ht="22.5" hidden="1" x14ac:dyDescent="0.2">
      <c r="A54" s="15" t="s">
        <v>0</v>
      </c>
      <c r="C54" s="15" t="s">
        <v>164</v>
      </c>
      <c r="D54" s="36" t="s">
        <v>852</v>
      </c>
      <c r="F54" s="345"/>
      <c r="G54" s="377"/>
      <c r="H54" s="345"/>
      <c r="I54" s="378"/>
    </row>
    <row r="55" spans="1:9" hidden="1" x14ac:dyDescent="0.2">
      <c r="A55" s="15" t="s">
        <v>0</v>
      </c>
      <c r="F55" s="345"/>
      <c r="G55" s="377"/>
      <c r="H55" s="345"/>
      <c r="I55" s="378"/>
    </row>
    <row r="56" spans="1:9" ht="33.75" hidden="1" x14ac:dyDescent="0.2">
      <c r="A56" s="15" t="s">
        <v>0</v>
      </c>
      <c r="C56" s="15" t="s">
        <v>169</v>
      </c>
      <c r="D56" s="36" t="s">
        <v>853</v>
      </c>
      <c r="F56" s="345"/>
      <c r="G56" s="377"/>
      <c r="H56" s="345"/>
      <c r="I56" s="378"/>
    </row>
    <row r="57" spans="1:9" hidden="1" x14ac:dyDescent="0.2">
      <c r="A57" s="15" t="s">
        <v>0</v>
      </c>
      <c r="F57" s="345"/>
      <c r="G57" s="377"/>
      <c r="H57" s="345"/>
      <c r="I57" s="378"/>
    </row>
    <row r="58" spans="1:9" ht="33.75" hidden="1" x14ac:dyDescent="0.2">
      <c r="A58" s="15" t="s">
        <v>0</v>
      </c>
      <c r="C58" s="340" t="s">
        <v>173</v>
      </c>
      <c r="D58" s="36" t="s">
        <v>854</v>
      </c>
      <c r="F58" s="345"/>
      <c r="G58" s="377"/>
      <c r="H58" s="345"/>
      <c r="I58" s="378"/>
    </row>
    <row r="59" spans="1:9" hidden="1" x14ac:dyDescent="0.2">
      <c r="A59" s="15" t="s">
        <v>0</v>
      </c>
      <c r="C59" s="340"/>
      <c r="F59" s="345"/>
      <c r="G59" s="377"/>
      <c r="H59" s="345"/>
      <c r="I59" s="378"/>
    </row>
    <row r="60" spans="1:9" ht="22.5" hidden="1" x14ac:dyDescent="0.2">
      <c r="A60" s="15" t="s">
        <v>0</v>
      </c>
      <c r="C60" s="340" t="s">
        <v>178</v>
      </c>
      <c r="D60" s="36" t="s">
        <v>855</v>
      </c>
      <c r="F60" s="345"/>
      <c r="G60" s="377"/>
      <c r="H60" s="345"/>
      <c r="I60" s="378"/>
    </row>
    <row r="61" spans="1:9" hidden="1" x14ac:dyDescent="0.2">
      <c r="A61" s="15" t="s">
        <v>0</v>
      </c>
      <c r="F61" s="345"/>
      <c r="G61" s="377"/>
      <c r="H61" s="345"/>
      <c r="I61" s="378"/>
    </row>
    <row r="62" spans="1:9" ht="22.5" hidden="1" x14ac:dyDescent="0.2">
      <c r="A62" s="15" t="s">
        <v>0</v>
      </c>
      <c r="C62" s="340" t="s">
        <v>182</v>
      </c>
      <c r="D62" s="36" t="s">
        <v>856</v>
      </c>
      <c r="F62" s="345"/>
      <c r="G62" s="377"/>
      <c r="H62" s="345"/>
      <c r="I62" s="378"/>
    </row>
    <row r="63" spans="1:9" hidden="1" x14ac:dyDescent="0.2">
      <c r="A63" s="15" t="s">
        <v>0</v>
      </c>
      <c r="C63" s="340"/>
      <c r="F63" s="345"/>
      <c r="G63" s="377"/>
      <c r="H63" s="345"/>
      <c r="I63" s="378"/>
    </row>
    <row r="64" spans="1:9" hidden="1" x14ac:dyDescent="0.2">
      <c r="A64" s="15" t="s">
        <v>0</v>
      </c>
      <c r="C64" s="340"/>
      <c r="F64" s="345"/>
      <c r="G64" s="377"/>
      <c r="H64" s="345"/>
      <c r="I64" s="378"/>
    </row>
    <row r="65" spans="1:9" hidden="1" x14ac:dyDescent="0.2">
      <c r="A65" s="15" t="s">
        <v>0</v>
      </c>
      <c r="C65" s="340"/>
      <c r="D65" s="380" t="s">
        <v>857</v>
      </c>
      <c r="F65" s="345"/>
      <c r="G65" s="377"/>
      <c r="H65" s="345"/>
      <c r="I65" s="378"/>
    </row>
    <row r="66" spans="1:9" hidden="1" x14ac:dyDescent="0.2">
      <c r="A66" s="15" t="s">
        <v>0</v>
      </c>
      <c r="C66" s="340"/>
      <c r="D66" s="381"/>
      <c r="F66" s="345"/>
      <c r="G66" s="377"/>
      <c r="H66" s="345"/>
      <c r="I66" s="378"/>
    </row>
    <row r="67" spans="1:9" hidden="1" x14ac:dyDescent="0.2">
      <c r="A67" s="15" t="s">
        <v>0</v>
      </c>
      <c r="C67" s="340"/>
      <c r="D67" s="382" t="s">
        <v>858</v>
      </c>
      <c r="F67" s="345"/>
      <c r="G67" s="377"/>
      <c r="H67" s="345"/>
      <c r="I67" s="378"/>
    </row>
    <row r="68" spans="1:9" hidden="1" x14ac:dyDescent="0.2">
      <c r="A68" s="15" t="s">
        <v>0</v>
      </c>
      <c r="C68" s="340"/>
      <c r="D68" s="381"/>
      <c r="F68" s="345"/>
      <c r="G68" s="377"/>
      <c r="H68" s="345"/>
      <c r="I68" s="378"/>
    </row>
    <row r="69" spans="1:9" hidden="1" x14ac:dyDescent="0.2">
      <c r="A69" s="15" t="s">
        <v>0</v>
      </c>
      <c r="C69" s="340"/>
      <c r="D69" s="382" t="s">
        <v>859</v>
      </c>
      <c r="F69" s="345"/>
      <c r="G69" s="377"/>
      <c r="H69" s="345"/>
      <c r="I69" s="378"/>
    </row>
    <row r="70" spans="1:9" ht="33.75" hidden="1" x14ac:dyDescent="0.2">
      <c r="A70" s="15" t="s">
        <v>0</v>
      </c>
      <c r="C70" s="340"/>
      <c r="D70" s="36" t="s">
        <v>860</v>
      </c>
      <c r="F70" s="345"/>
      <c r="G70" s="377"/>
      <c r="H70" s="345"/>
      <c r="I70" s="378"/>
    </row>
    <row r="71" spans="1:9" ht="22.5" hidden="1" x14ac:dyDescent="0.2">
      <c r="A71" s="15" t="s">
        <v>0</v>
      </c>
      <c r="C71" s="340"/>
      <c r="D71" s="36" t="s">
        <v>861</v>
      </c>
      <c r="F71" s="345"/>
      <c r="G71" s="377"/>
      <c r="H71" s="345"/>
      <c r="I71" s="378"/>
    </row>
    <row r="72" spans="1:9" ht="45" hidden="1" x14ac:dyDescent="0.2">
      <c r="A72" s="15" t="s">
        <v>0</v>
      </c>
      <c r="C72" s="340"/>
      <c r="D72" s="36" t="s">
        <v>862</v>
      </c>
      <c r="F72" s="345"/>
      <c r="G72" s="377"/>
      <c r="H72" s="345"/>
      <c r="I72" s="378"/>
    </row>
    <row r="73" spans="1:9" hidden="1" x14ac:dyDescent="0.2">
      <c r="A73" s="15" t="s">
        <v>0</v>
      </c>
      <c r="C73" s="340"/>
      <c r="D73" s="36" t="s">
        <v>863</v>
      </c>
      <c r="F73" s="345"/>
      <c r="G73" s="377"/>
      <c r="H73" s="345"/>
      <c r="I73" s="378"/>
    </row>
    <row r="74" spans="1:9" hidden="1" x14ac:dyDescent="0.2">
      <c r="A74" s="15" t="s">
        <v>0</v>
      </c>
      <c r="C74" s="340"/>
      <c r="D74" s="36" t="s">
        <v>864</v>
      </c>
      <c r="F74" s="345"/>
      <c r="G74" s="377"/>
      <c r="H74" s="345"/>
      <c r="I74" s="378"/>
    </row>
    <row r="75" spans="1:9" ht="22.5" hidden="1" x14ac:dyDescent="0.2">
      <c r="A75" s="15" t="s">
        <v>0</v>
      </c>
      <c r="C75" s="340"/>
      <c r="D75" s="36" t="s">
        <v>865</v>
      </c>
      <c r="F75" s="345"/>
      <c r="G75" s="377"/>
      <c r="H75" s="345"/>
      <c r="I75" s="378"/>
    </row>
    <row r="76" spans="1:9" hidden="1" x14ac:dyDescent="0.2">
      <c r="A76" s="15" t="s">
        <v>0</v>
      </c>
      <c r="C76" s="340"/>
      <c r="D76" s="36" t="s">
        <v>866</v>
      </c>
      <c r="F76" s="345"/>
      <c r="G76" s="377"/>
      <c r="H76" s="345"/>
      <c r="I76" s="378"/>
    </row>
    <row r="77" spans="1:9" hidden="1" x14ac:dyDescent="0.2">
      <c r="A77" s="15" t="s">
        <v>0</v>
      </c>
      <c r="C77" s="340"/>
      <c r="D77" s="36" t="s">
        <v>867</v>
      </c>
      <c r="F77" s="345"/>
      <c r="G77" s="377"/>
      <c r="H77" s="345"/>
      <c r="I77" s="378"/>
    </row>
    <row r="78" spans="1:9" ht="22.5" hidden="1" x14ac:dyDescent="0.2">
      <c r="A78" s="15" t="s">
        <v>0</v>
      </c>
      <c r="C78" s="340"/>
      <c r="D78" s="36" t="s">
        <v>868</v>
      </c>
      <c r="F78" s="345"/>
      <c r="G78" s="377"/>
      <c r="H78" s="345"/>
      <c r="I78" s="378"/>
    </row>
    <row r="79" spans="1:9" ht="33.75" hidden="1" x14ac:dyDescent="0.2">
      <c r="A79" s="15" t="s">
        <v>0</v>
      </c>
      <c r="C79" s="340"/>
      <c r="D79" s="36" t="s">
        <v>869</v>
      </c>
      <c r="F79" s="345"/>
      <c r="G79" s="377"/>
      <c r="H79" s="345"/>
      <c r="I79" s="378"/>
    </row>
    <row r="80" spans="1:9" hidden="1" x14ac:dyDescent="0.2">
      <c r="A80" s="15" t="s">
        <v>0</v>
      </c>
      <c r="C80" s="340"/>
      <c r="F80" s="345"/>
      <c r="G80" s="377"/>
      <c r="H80" s="345"/>
      <c r="I80" s="378"/>
    </row>
    <row r="81" spans="1:9" hidden="1" x14ac:dyDescent="0.2">
      <c r="A81" s="15" t="s">
        <v>0</v>
      </c>
      <c r="C81" s="340"/>
      <c r="D81" s="364" t="s">
        <v>870</v>
      </c>
      <c r="F81" s="345"/>
      <c r="G81" s="377"/>
      <c r="H81" s="345"/>
      <c r="I81" s="378"/>
    </row>
    <row r="82" spans="1:9" ht="22.5" hidden="1" x14ac:dyDescent="0.2">
      <c r="A82" s="15" t="s">
        <v>0</v>
      </c>
      <c r="C82" s="340"/>
      <c r="D82" s="36" t="s">
        <v>871</v>
      </c>
      <c r="F82" s="345"/>
      <c r="G82" s="377"/>
      <c r="H82" s="345"/>
      <c r="I82" s="378"/>
    </row>
    <row r="83" spans="1:9" ht="33.75" hidden="1" x14ac:dyDescent="0.2">
      <c r="A83" s="15" t="s">
        <v>0</v>
      </c>
      <c r="C83" s="340"/>
      <c r="D83" s="36" t="s">
        <v>872</v>
      </c>
      <c r="F83" s="345"/>
      <c r="G83" s="377"/>
      <c r="H83" s="345"/>
      <c r="I83" s="378"/>
    </row>
    <row r="84" spans="1:9" ht="33.75" hidden="1" x14ac:dyDescent="0.2">
      <c r="A84" s="15" t="s">
        <v>0</v>
      </c>
      <c r="C84" s="340"/>
      <c r="D84" s="383" t="s">
        <v>873</v>
      </c>
      <c r="F84" s="345"/>
      <c r="G84" s="377"/>
      <c r="H84" s="345"/>
      <c r="I84" s="378"/>
    </row>
    <row r="85" spans="1:9" ht="22.5" hidden="1" x14ac:dyDescent="0.2">
      <c r="A85" s="15" t="s">
        <v>0</v>
      </c>
      <c r="C85" s="340"/>
      <c r="D85" s="383" t="s">
        <v>874</v>
      </c>
      <c r="F85" s="345"/>
      <c r="G85" s="377"/>
      <c r="H85" s="345"/>
      <c r="I85" s="378"/>
    </row>
    <row r="86" spans="1:9" hidden="1" x14ac:dyDescent="0.2">
      <c r="A86" s="15" t="s">
        <v>0</v>
      </c>
      <c r="C86" s="340"/>
      <c r="D86" s="383" t="s">
        <v>875</v>
      </c>
      <c r="F86" s="345"/>
      <c r="G86" s="377"/>
      <c r="H86" s="345"/>
      <c r="I86" s="378"/>
    </row>
    <row r="87" spans="1:9" ht="22.5" hidden="1" x14ac:dyDescent="0.2">
      <c r="A87" s="15" t="s">
        <v>0</v>
      </c>
      <c r="C87" s="340"/>
      <c r="D87" s="383" t="s">
        <v>876</v>
      </c>
      <c r="F87" s="345"/>
      <c r="G87" s="377"/>
      <c r="H87" s="345"/>
      <c r="I87" s="378"/>
    </row>
    <row r="88" spans="1:9" hidden="1" x14ac:dyDescent="0.2">
      <c r="A88" s="15" t="s">
        <v>0</v>
      </c>
      <c r="C88" s="340"/>
      <c r="D88" s="383"/>
      <c r="F88" s="345"/>
      <c r="G88" s="377"/>
      <c r="H88" s="345"/>
      <c r="I88" s="378"/>
    </row>
    <row r="89" spans="1:9" hidden="1" x14ac:dyDescent="0.2">
      <c r="A89" s="15" t="s">
        <v>0</v>
      </c>
      <c r="C89" s="340"/>
      <c r="D89" s="384" t="s">
        <v>877</v>
      </c>
      <c r="F89" s="345"/>
      <c r="G89" s="377"/>
      <c r="H89" s="345"/>
      <c r="I89" s="378"/>
    </row>
    <row r="90" spans="1:9" ht="22.5" hidden="1" x14ac:dyDescent="0.2">
      <c r="A90" s="15" t="s">
        <v>0</v>
      </c>
      <c r="C90" s="340"/>
      <c r="D90" s="383" t="s">
        <v>878</v>
      </c>
      <c r="F90" s="345"/>
      <c r="G90" s="377"/>
      <c r="H90" s="345"/>
      <c r="I90" s="378"/>
    </row>
    <row r="91" spans="1:9" ht="22.5" hidden="1" x14ac:dyDescent="0.2">
      <c r="A91" s="15" t="s">
        <v>0</v>
      </c>
      <c r="C91" s="340"/>
      <c r="D91" s="383" t="s">
        <v>879</v>
      </c>
      <c r="F91" s="345"/>
      <c r="G91" s="377"/>
      <c r="H91" s="345"/>
      <c r="I91" s="378"/>
    </row>
    <row r="92" spans="1:9" ht="22.5" hidden="1" x14ac:dyDescent="0.2">
      <c r="A92" s="15" t="s">
        <v>0</v>
      </c>
      <c r="C92" s="340"/>
      <c r="D92" s="383" t="s">
        <v>880</v>
      </c>
      <c r="F92" s="345"/>
      <c r="G92" s="377"/>
      <c r="H92" s="345"/>
      <c r="I92" s="378"/>
    </row>
    <row r="93" spans="1:9" ht="22.5" hidden="1" x14ac:dyDescent="0.2">
      <c r="A93" s="15" t="s">
        <v>0</v>
      </c>
      <c r="C93" s="340"/>
      <c r="D93" s="383" t="s">
        <v>881</v>
      </c>
      <c r="F93" s="345"/>
      <c r="G93" s="377"/>
      <c r="H93" s="345"/>
      <c r="I93" s="378"/>
    </row>
    <row r="94" spans="1:9" hidden="1" x14ac:dyDescent="0.2">
      <c r="A94" s="15" t="s">
        <v>0</v>
      </c>
      <c r="C94" s="340"/>
      <c r="D94" s="383"/>
      <c r="F94" s="345"/>
      <c r="G94" s="377"/>
      <c r="H94" s="345"/>
      <c r="I94" s="378"/>
    </row>
    <row r="95" spans="1:9" hidden="1" x14ac:dyDescent="0.2">
      <c r="A95" s="15" t="s">
        <v>0</v>
      </c>
      <c r="C95" s="340"/>
      <c r="D95" s="364" t="s">
        <v>882</v>
      </c>
      <c r="F95" s="345"/>
      <c r="G95" s="377"/>
      <c r="H95" s="345"/>
      <c r="I95" s="378"/>
    </row>
    <row r="96" spans="1:9" ht="33.75" hidden="1" x14ac:dyDescent="0.2">
      <c r="A96" s="15" t="s">
        <v>0</v>
      </c>
      <c r="C96" s="340"/>
      <c r="D96" s="36" t="s">
        <v>883</v>
      </c>
      <c r="F96" s="345"/>
      <c r="G96" s="377"/>
      <c r="H96" s="345"/>
      <c r="I96" s="378"/>
    </row>
    <row r="97" spans="1:9" ht="33.75" hidden="1" x14ac:dyDescent="0.2">
      <c r="A97" s="15" t="s">
        <v>0</v>
      </c>
      <c r="C97" s="340"/>
      <c r="D97" s="36" t="s">
        <v>884</v>
      </c>
      <c r="F97" s="345"/>
      <c r="G97" s="377"/>
      <c r="H97" s="345"/>
      <c r="I97" s="378"/>
    </row>
    <row r="98" spans="1:9" ht="33.75" hidden="1" x14ac:dyDescent="0.2">
      <c r="A98" s="15" t="s">
        <v>0</v>
      </c>
      <c r="C98" s="340"/>
      <c r="D98" s="36" t="s">
        <v>885</v>
      </c>
      <c r="F98" s="345"/>
      <c r="G98" s="377"/>
      <c r="H98" s="345"/>
      <c r="I98" s="378"/>
    </row>
    <row r="99" spans="1:9" hidden="1" x14ac:dyDescent="0.2">
      <c r="A99" s="15" t="s">
        <v>0</v>
      </c>
      <c r="C99" s="340"/>
      <c r="F99" s="345"/>
      <c r="G99" s="377"/>
      <c r="H99" s="345"/>
      <c r="I99" s="378"/>
    </row>
    <row r="100" spans="1:9" hidden="1" x14ac:dyDescent="0.2">
      <c r="A100" s="15" t="s">
        <v>0</v>
      </c>
      <c r="C100" s="340"/>
      <c r="D100" s="364" t="s">
        <v>886</v>
      </c>
      <c r="F100" s="345"/>
      <c r="G100" s="377"/>
      <c r="H100" s="345"/>
      <c r="I100" s="378"/>
    </row>
    <row r="101" spans="1:9" ht="33.75" hidden="1" x14ac:dyDescent="0.2">
      <c r="A101" s="15" t="s">
        <v>0</v>
      </c>
      <c r="C101" s="340"/>
      <c r="D101" s="36" t="s">
        <v>887</v>
      </c>
      <c r="F101" s="345"/>
      <c r="G101" s="377"/>
      <c r="H101" s="345"/>
      <c r="I101" s="378"/>
    </row>
    <row r="102" spans="1:9" ht="22.5" hidden="1" x14ac:dyDescent="0.2">
      <c r="A102" s="15" t="s">
        <v>0</v>
      </c>
      <c r="C102" s="340"/>
      <c r="D102" s="36" t="s">
        <v>888</v>
      </c>
      <c r="F102" s="345"/>
      <c r="G102" s="377"/>
      <c r="H102" s="345"/>
      <c r="I102" s="378"/>
    </row>
    <row r="103" spans="1:9" ht="45" hidden="1" x14ac:dyDescent="0.2">
      <c r="A103" s="15" t="s">
        <v>0</v>
      </c>
      <c r="C103" s="340"/>
      <c r="D103" s="36" t="s">
        <v>889</v>
      </c>
      <c r="F103" s="345"/>
      <c r="G103" s="377"/>
      <c r="H103" s="345"/>
      <c r="I103" s="378"/>
    </row>
    <row r="104" spans="1:9" ht="22.5" hidden="1" x14ac:dyDescent="0.2">
      <c r="A104" s="15" t="s">
        <v>0</v>
      </c>
      <c r="C104" s="340"/>
      <c r="D104" s="36" t="s">
        <v>890</v>
      </c>
      <c r="F104" s="345"/>
      <c r="G104" s="377"/>
      <c r="H104" s="345"/>
      <c r="I104" s="378"/>
    </row>
    <row r="105" spans="1:9" ht="33.75" hidden="1" x14ac:dyDescent="0.2">
      <c r="A105" s="15" t="s">
        <v>0</v>
      </c>
      <c r="C105" s="340"/>
      <c r="D105" s="36" t="s">
        <v>891</v>
      </c>
      <c r="F105" s="345"/>
      <c r="G105" s="377"/>
      <c r="H105" s="345"/>
      <c r="I105" s="378"/>
    </row>
    <row r="106" spans="1:9" hidden="1" x14ac:dyDescent="0.2">
      <c r="A106" s="15" t="s">
        <v>0</v>
      </c>
      <c r="C106" s="340"/>
      <c r="D106" s="36" t="s">
        <v>892</v>
      </c>
      <c r="F106" s="345"/>
      <c r="G106" s="377"/>
      <c r="H106" s="345"/>
      <c r="I106" s="378"/>
    </row>
    <row r="107" spans="1:9" hidden="1" x14ac:dyDescent="0.2">
      <c r="A107" s="15" t="s">
        <v>0</v>
      </c>
      <c r="C107" s="340"/>
      <c r="F107" s="345"/>
      <c r="G107" s="377"/>
      <c r="H107" s="345"/>
      <c r="I107" s="378"/>
    </row>
    <row r="108" spans="1:9" hidden="1" x14ac:dyDescent="0.2">
      <c r="A108" s="15" t="s">
        <v>0</v>
      </c>
      <c r="C108" s="340"/>
      <c r="D108" s="364" t="s">
        <v>893</v>
      </c>
      <c r="F108" s="345"/>
      <c r="G108" s="377"/>
      <c r="H108" s="345"/>
      <c r="I108" s="378"/>
    </row>
    <row r="109" spans="1:9" ht="45" hidden="1" x14ac:dyDescent="0.2">
      <c r="A109" s="15" t="s">
        <v>0</v>
      </c>
      <c r="C109" s="340"/>
      <c r="D109" s="36" t="s">
        <v>894</v>
      </c>
      <c r="F109" s="345"/>
      <c r="G109" s="377"/>
      <c r="H109" s="345"/>
      <c r="I109" s="378"/>
    </row>
    <row r="110" spans="1:9" ht="22.5" hidden="1" x14ac:dyDescent="0.2">
      <c r="A110" s="15" t="s">
        <v>0</v>
      </c>
      <c r="C110" s="340"/>
      <c r="D110" s="36" t="s">
        <v>895</v>
      </c>
      <c r="F110" s="345"/>
      <c r="G110" s="377"/>
      <c r="H110" s="345"/>
      <c r="I110" s="378"/>
    </row>
    <row r="111" spans="1:9" ht="22.5" hidden="1" x14ac:dyDescent="0.2">
      <c r="A111" s="15" t="s">
        <v>0</v>
      </c>
      <c r="C111" s="340"/>
      <c r="D111" s="36" t="s">
        <v>896</v>
      </c>
      <c r="F111" s="345"/>
      <c r="G111" s="377"/>
      <c r="H111" s="345"/>
      <c r="I111" s="378"/>
    </row>
    <row r="112" spans="1:9" ht="22.5" hidden="1" x14ac:dyDescent="0.2">
      <c r="A112" s="15" t="s">
        <v>0</v>
      </c>
      <c r="C112" s="340"/>
      <c r="D112" s="36" t="s">
        <v>897</v>
      </c>
      <c r="F112" s="345"/>
      <c r="G112" s="377"/>
      <c r="H112" s="345"/>
      <c r="I112" s="378"/>
    </row>
    <row r="113" spans="1:9" hidden="1" x14ac:dyDescent="0.2">
      <c r="A113" s="15" t="s">
        <v>0</v>
      </c>
      <c r="C113" s="340"/>
      <c r="F113" s="345"/>
      <c r="G113" s="377"/>
      <c r="H113" s="345"/>
      <c r="I113" s="378"/>
    </row>
    <row r="114" spans="1:9" hidden="1" x14ac:dyDescent="0.2">
      <c r="A114" s="15" t="s">
        <v>0</v>
      </c>
      <c r="C114" s="340"/>
      <c r="D114" s="384" t="s">
        <v>698</v>
      </c>
      <c r="F114" s="345"/>
      <c r="G114" s="377"/>
      <c r="H114" s="345"/>
      <c r="I114" s="378"/>
    </row>
    <row r="115" spans="1:9" ht="33.75" hidden="1" x14ac:dyDescent="0.2">
      <c r="A115" s="15" t="s">
        <v>0</v>
      </c>
      <c r="C115" s="340"/>
      <c r="D115" s="383" t="s">
        <v>898</v>
      </c>
      <c r="F115" s="345"/>
      <c r="G115" s="377"/>
      <c r="H115" s="345"/>
      <c r="I115" s="378"/>
    </row>
    <row r="116" spans="1:9" ht="22.5" hidden="1" x14ac:dyDescent="0.2">
      <c r="A116" s="15" t="s">
        <v>0</v>
      </c>
      <c r="C116" s="340"/>
      <c r="D116" s="36" t="s">
        <v>899</v>
      </c>
      <c r="F116" s="345"/>
      <c r="G116" s="377"/>
      <c r="H116" s="345"/>
      <c r="I116" s="378"/>
    </row>
    <row r="117" spans="1:9" hidden="1" x14ac:dyDescent="0.2">
      <c r="A117" s="15" t="s">
        <v>0</v>
      </c>
      <c r="C117" s="340"/>
      <c r="F117" s="345"/>
      <c r="G117" s="377"/>
      <c r="H117" s="345"/>
      <c r="I117" s="378"/>
    </row>
    <row r="118" spans="1:9" hidden="1" x14ac:dyDescent="0.2">
      <c r="A118" s="15" t="s">
        <v>0</v>
      </c>
      <c r="C118" s="340"/>
      <c r="F118" s="345"/>
      <c r="G118" s="377"/>
      <c r="H118" s="345"/>
      <c r="I118" s="378"/>
    </row>
    <row r="119" spans="1:9" hidden="1" x14ac:dyDescent="0.2">
      <c r="A119" s="15" t="s">
        <v>0</v>
      </c>
      <c r="C119" s="340"/>
      <c r="D119" s="384" t="s">
        <v>900</v>
      </c>
      <c r="F119" s="345"/>
      <c r="G119" s="377"/>
      <c r="H119" s="345"/>
      <c r="I119" s="378"/>
    </row>
    <row r="120" spans="1:9" hidden="1" x14ac:dyDescent="0.2">
      <c r="A120" s="15" t="s">
        <v>0</v>
      </c>
      <c r="C120" s="340"/>
      <c r="D120" s="36" t="s">
        <v>901</v>
      </c>
      <c r="F120" s="345"/>
      <c r="G120" s="377"/>
      <c r="H120" s="345"/>
      <c r="I120" s="378"/>
    </row>
    <row r="121" spans="1:9" hidden="1" x14ac:dyDescent="0.2">
      <c r="A121" s="15" t="s">
        <v>0</v>
      </c>
      <c r="C121" s="340"/>
      <c r="D121" s="36" t="s">
        <v>902</v>
      </c>
      <c r="F121" s="345"/>
      <c r="G121" s="377"/>
      <c r="H121" s="345"/>
      <c r="I121" s="378"/>
    </row>
    <row r="122" spans="1:9" ht="22.5" hidden="1" x14ac:dyDescent="0.2">
      <c r="A122" s="15" t="s">
        <v>0</v>
      </c>
      <c r="C122" s="340"/>
      <c r="D122" s="36" t="s">
        <v>903</v>
      </c>
      <c r="F122" s="345"/>
      <c r="G122" s="377"/>
      <c r="H122" s="345"/>
      <c r="I122" s="378"/>
    </row>
    <row r="123" spans="1:9" hidden="1" x14ac:dyDescent="0.2">
      <c r="A123" s="15" t="s">
        <v>0</v>
      </c>
      <c r="C123" s="340"/>
      <c r="D123" s="36" t="s">
        <v>904</v>
      </c>
      <c r="F123" s="345"/>
      <c r="G123" s="377"/>
      <c r="H123" s="345"/>
      <c r="I123" s="378"/>
    </row>
    <row r="124" spans="1:9" ht="22.5" hidden="1" x14ac:dyDescent="0.2">
      <c r="A124" s="15" t="s">
        <v>0</v>
      </c>
      <c r="C124" s="340"/>
      <c r="D124" s="36" t="s">
        <v>905</v>
      </c>
      <c r="F124" s="345"/>
      <c r="G124" s="377"/>
      <c r="H124" s="345"/>
      <c r="I124" s="378"/>
    </row>
    <row r="125" spans="1:9" hidden="1" x14ac:dyDescent="0.2">
      <c r="A125" s="15" t="s">
        <v>0</v>
      </c>
      <c r="C125" s="340"/>
      <c r="D125" s="36" t="s">
        <v>906</v>
      </c>
      <c r="F125" s="345"/>
      <c r="G125" s="377"/>
      <c r="H125" s="345"/>
      <c r="I125" s="378"/>
    </row>
    <row r="126" spans="1:9" ht="22.5" hidden="1" x14ac:dyDescent="0.2">
      <c r="A126" s="15" t="s">
        <v>0</v>
      </c>
      <c r="C126" s="340"/>
      <c r="D126" s="383" t="s">
        <v>907</v>
      </c>
      <c r="F126" s="345"/>
      <c r="G126" s="377"/>
      <c r="H126" s="345"/>
      <c r="I126" s="378"/>
    </row>
    <row r="127" spans="1:9" ht="22.5" hidden="1" x14ac:dyDescent="0.2">
      <c r="A127" s="15" t="s">
        <v>0</v>
      </c>
      <c r="C127" s="340"/>
      <c r="D127" s="383" t="s">
        <v>908</v>
      </c>
      <c r="F127" s="345"/>
      <c r="G127" s="377"/>
      <c r="H127" s="345"/>
      <c r="I127" s="378"/>
    </row>
    <row r="128" spans="1:9" hidden="1" x14ac:dyDescent="0.2">
      <c r="A128" s="15" t="s">
        <v>0</v>
      </c>
      <c r="C128" s="340"/>
      <c r="D128" s="383" t="s">
        <v>909</v>
      </c>
      <c r="F128" s="345"/>
      <c r="G128" s="377"/>
      <c r="H128" s="345"/>
      <c r="I128" s="378"/>
    </row>
    <row r="129" spans="1:9" ht="22.5" hidden="1" x14ac:dyDescent="0.2">
      <c r="A129" s="15" t="s">
        <v>0</v>
      </c>
      <c r="C129" s="340"/>
      <c r="D129" s="385" t="s">
        <v>910</v>
      </c>
      <c r="F129" s="345"/>
      <c r="G129" s="377"/>
      <c r="H129" s="345"/>
      <c r="I129" s="378"/>
    </row>
    <row r="130" spans="1:9" ht="22.5" hidden="1" x14ac:dyDescent="0.2">
      <c r="A130" s="15" t="s">
        <v>0</v>
      </c>
      <c r="C130" s="340"/>
      <c r="D130" s="385" t="s">
        <v>911</v>
      </c>
      <c r="F130" s="345"/>
      <c r="G130" s="377"/>
      <c r="H130" s="345"/>
      <c r="I130" s="378"/>
    </row>
    <row r="131" spans="1:9" ht="33.75" hidden="1" x14ac:dyDescent="0.2">
      <c r="A131" s="15" t="s">
        <v>0</v>
      </c>
      <c r="C131" s="340"/>
      <c r="D131" s="385" t="s">
        <v>912</v>
      </c>
      <c r="F131" s="345"/>
      <c r="G131" s="377"/>
      <c r="H131" s="345"/>
      <c r="I131" s="378"/>
    </row>
    <row r="132" spans="1:9" ht="33.75" hidden="1" x14ac:dyDescent="0.2">
      <c r="A132" s="15" t="s">
        <v>0</v>
      </c>
      <c r="C132" s="340"/>
      <c r="D132" s="385" t="s">
        <v>913</v>
      </c>
      <c r="F132" s="345"/>
      <c r="G132" s="377"/>
      <c r="H132" s="345"/>
      <c r="I132" s="378"/>
    </row>
    <row r="133" spans="1:9" hidden="1" x14ac:dyDescent="0.2">
      <c r="A133" s="15" t="s">
        <v>0</v>
      </c>
      <c r="C133" s="340"/>
      <c r="D133" s="385" t="s">
        <v>914</v>
      </c>
      <c r="F133" s="345"/>
      <c r="G133" s="377"/>
      <c r="H133" s="345"/>
      <c r="I133" s="378"/>
    </row>
    <row r="134" spans="1:9" ht="22.5" hidden="1" x14ac:dyDescent="0.2">
      <c r="A134" s="15" t="s">
        <v>0</v>
      </c>
      <c r="C134" s="340"/>
      <c r="D134" s="385" t="s">
        <v>915</v>
      </c>
      <c r="F134" s="345"/>
      <c r="G134" s="377"/>
      <c r="H134" s="345"/>
      <c r="I134" s="378"/>
    </row>
    <row r="135" spans="1:9" ht="22.5" hidden="1" x14ac:dyDescent="0.2">
      <c r="A135" s="15" t="s">
        <v>0</v>
      </c>
      <c r="C135" s="340"/>
      <c r="D135" s="385" t="s">
        <v>916</v>
      </c>
      <c r="F135" s="345"/>
      <c r="G135" s="377"/>
      <c r="H135" s="345"/>
      <c r="I135" s="378"/>
    </row>
    <row r="136" spans="1:9" ht="22.5" hidden="1" x14ac:dyDescent="0.2">
      <c r="A136" s="15" t="s">
        <v>0</v>
      </c>
      <c r="C136" s="340"/>
      <c r="D136" s="385" t="s">
        <v>917</v>
      </c>
      <c r="F136" s="345"/>
      <c r="G136" s="377"/>
      <c r="H136" s="345"/>
      <c r="I136" s="378"/>
    </row>
    <row r="137" spans="1:9" hidden="1" x14ac:dyDescent="0.2">
      <c r="A137" s="15" t="s">
        <v>0</v>
      </c>
      <c r="C137" s="340"/>
      <c r="D137" s="385" t="s">
        <v>918</v>
      </c>
      <c r="F137" s="345"/>
      <c r="G137" s="377"/>
      <c r="H137" s="345"/>
      <c r="I137" s="378"/>
    </row>
    <row r="138" spans="1:9" ht="56.25" hidden="1" x14ac:dyDescent="0.2">
      <c r="A138" s="15" t="s">
        <v>0</v>
      </c>
      <c r="C138" s="340"/>
      <c r="D138" s="36" t="s">
        <v>919</v>
      </c>
      <c r="F138" s="345"/>
      <c r="G138" s="377"/>
      <c r="H138" s="345"/>
      <c r="I138" s="378"/>
    </row>
    <row r="139" spans="1:9" ht="22.5" hidden="1" x14ac:dyDescent="0.2">
      <c r="A139" s="15" t="s">
        <v>0</v>
      </c>
      <c r="C139" s="340"/>
      <c r="D139" s="36" t="s">
        <v>920</v>
      </c>
      <c r="F139" s="345"/>
      <c r="G139" s="377"/>
      <c r="H139" s="345"/>
      <c r="I139" s="378"/>
    </row>
    <row r="140" spans="1:9" hidden="1" x14ac:dyDescent="0.2">
      <c r="A140" s="15" t="s">
        <v>0</v>
      </c>
      <c r="C140" s="340"/>
      <c r="D140" s="36" t="s">
        <v>921</v>
      </c>
      <c r="F140" s="345"/>
      <c r="G140" s="377"/>
      <c r="H140" s="345"/>
      <c r="I140" s="378"/>
    </row>
    <row r="141" spans="1:9" ht="33.75" hidden="1" x14ac:dyDescent="0.2">
      <c r="A141" s="15" t="s">
        <v>0</v>
      </c>
      <c r="C141" s="340"/>
      <c r="D141" s="386" t="s">
        <v>922</v>
      </c>
      <c r="F141" s="345"/>
      <c r="G141" s="377"/>
      <c r="H141" s="345"/>
      <c r="I141" s="378"/>
    </row>
    <row r="142" spans="1:9" ht="45" hidden="1" x14ac:dyDescent="0.2">
      <c r="A142" s="15" t="s">
        <v>0</v>
      </c>
      <c r="C142" s="340"/>
      <c r="D142" s="386" t="s">
        <v>923</v>
      </c>
      <c r="F142" s="345"/>
      <c r="G142" s="377"/>
      <c r="H142" s="345"/>
      <c r="I142" s="378"/>
    </row>
    <row r="143" spans="1:9" ht="33.75" hidden="1" x14ac:dyDescent="0.2">
      <c r="A143" s="15" t="s">
        <v>0</v>
      </c>
      <c r="C143" s="340"/>
      <c r="D143" s="387" t="s">
        <v>924</v>
      </c>
      <c r="F143" s="345"/>
      <c r="G143" s="377"/>
      <c r="H143" s="345"/>
      <c r="I143" s="378"/>
    </row>
    <row r="144" spans="1:9" ht="22.5" hidden="1" x14ac:dyDescent="0.2">
      <c r="A144" s="15" t="s">
        <v>0</v>
      </c>
      <c r="C144" s="340"/>
      <c r="D144" s="386" t="s">
        <v>925</v>
      </c>
      <c r="F144" s="345"/>
      <c r="G144" s="377"/>
      <c r="H144" s="345"/>
      <c r="I144" s="378"/>
    </row>
    <row r="145" spans="1:9" ht="45" hidden="1" x14ac:dyDescent="0.2">
      <c r="A145" s="15" t="s">
        <v>0</v>
      </c>
      <c r="C145" s="340"/>
      <c r="D145" s="36" t="s">
        <v>926</v>
      </c>
      <c r="F145" s="345"/>
      <c r="G145" s="377"/>
      <c r="H145" s="345"/>
      <c r="I145" s="378"/>
    </row>
    <row r="146" spans="1:9" hidden="1" x14ac:dyDescent="0.2">
      <c r="A146" s="15" t="s">
        <v>0</v>
      </c>
      <c r="C146" s="340"/>
      <c r="D146" s="36" t="s">
        <v>927</v>
      </c>
      <c r="F146" s="345"/>
      <c r="G146" s="377"/>
      <c r="H146" s="345"/>
      <c r="I146" s="378"/>
    </row>
    <row r="147" spans="1:9" ht="22.5" hidden="1" x14ac:dyDescent="0.2">
      <c r="A147" s="15" t="s">
        <v>0</v>
      </c>
      <c r="C147" s="340"/>
      <c r="D147" s="364" t="s">
        <v>928</v>
      </c>
      <c r="F147" s="345"/>
      <c r="G147" s="377"/>
      <c r="H147" s="345"/>
      <c r="I147" s="378"/>
    </row>
    <row r="148" spans="1:9" ht="22.5" hidden="1" x14ac:dyDescent="0.2">
      <c r="A148" s="15" t="s">
        <v>0</v>
      </c>
      <c r="C148" s="340"/>
      <c r="D148" s="386" t="s">
        <v>929</v>
      </c>
      <c r="F148" s="345"/>
      <c r="G148" s="377"/>
      <c r="H148" s="345"/>
      <c r="I148" s="378"/>
    </row>
    <row r="149" spans="1:9" ht="22.5" hidden="1" x14ac:dyDescent="0.2">
      <c r="A149" s="15" t="s">
        <v>0</v>
      </c>
      <c r="C149" s="340"/>
      <c r="D149" s="36" t="s">
        <v>930</v>
      </c>
      <c r="F149" s="345"/>
      <c r="G149" s="377"/>
      <c r="H149" s="345"/>
      <c r="I149" s="378"/>
    </row>
    <row r="150" spans="1:9" hidden="1" x14ac:dyDescent="0.2">
      <c r="A150" s="15" t="s">
        <v>0</v>
      </c>
      <c r="C150" s="340"/>
      <c r="D150" s="364" t="s">
        <v>931</v>
      </c>
      <c r="F150" s="345"/>
      <c r="G150" s="377"/>
      <c r="H150" s="345"/>
      <c r="I150" s="378"/>
    </row>
    <row r="151" spans="1:9" ht="22.5" hidden="1" x14ac:dyDescent="0.2">
      <c r="A151" s="15" t="s">
        <v>0</v>
      </c>
      <c r="C151" s="340"/>
      <c r="D151" s="386" t="s">
        <v>932</v>
      </c>
      <c r="F151" s="345"/>
      <c r="G151" s="377"/>
      <c r="H151" s="345"/>
      <c r="I151" s="378"/>
    </row>
    <row r="152" spans="1:9" ht="33.75" hidden="1" x14ac:dyDescent="0.2">
      <c r="A152" s="15" t="s">
        <v>0</v>
      </c>
      <c r="C152" s="340"/>
      <c r="D152" s="386" t="s">
        <v>933</v>
      </c>
      <c r="F152" s="345"/>
      <c r="G152" s="377"/>
      <c r="H152" s="345"/>
      <c r="I152" s="378"/>
    </row>
    <row r="153" spans="1:9" ht="33.75" hidden="1" x14ac:dyDescent="0.2">
      <c r="A153" s="15" t="s">
        <v>0</v>
      </c>
      <c r="C153" s="340"/>
      <c r="D153" s="36" t="s">
        <v>934</v>
      </c>
      <c r="F153" s="345"/>
      <c r="G153" s="377"/>
      <c r="H153" s="345"/>
      <c r="I153" s="378"/>
    </row>
    <row r="154" spans="1:9" ht="22.5" hidden="1" x14ac:dyDescent="0.2">
      <c r="A154" s="15" t="s">
        <v>0</v>
      </c>
      <c r="C154" s="340"/>
      <c r="D154" s="386" t="s">
        <v>935</v>
      </c>
      <c r="F154" s="345"/>
      <c r="G154" s="377"/>
      <c r="H154" s="345"/>
      <c r="I154" s="378"/>
    </row>
    <row r="155" spans="1:9" ht="33.75" hidden="1" x14ac:dyDescent="0.2">
      <c r="A155" s="15" t="s">
        <v>0</v>
      </c>
      <c r="C155" s="340"/>
      <c r="D155" s="388" t="s">
        <v>936</v>
      </c>
      <c r="F155" s="345"/>
      <c r="G155" s="377"/>
      <c r="H155" s="345"/>
      <c r="I155" s="378"/>
    </row>
    <row r="156" spans="1:9" ht="33.75" hidden="1" x14ac:dyDescent="0.2">
      <c r="A156" s="15" t="s">
        <v>0</v>
      </c>
      <c r="C156" s="340"/>
      <c r="D156" s="387" t="s">
        <v>937</v>
      </c>
      <c r="F156" s="345"/>
      <c r="G156" s="377"/>
      <c r="H156" s="345"/>
      <c r="I156" s="378"/>
    </row>
    <row r="157" spans="1:9" ht="22.5" hidden="1" x14ac:dyDescent="0.2">
      <c r="A157" s="15" t="s">
        <v>0</v>
      </c>
      <c r="C157" s="340"/>
      <c r="D157" s="384" t="s">
        <v>938</v>
      </c>
      <c r="F157" s="345"/>
      <c r="G157" s="377"/>
      <c r="H157" s="345"/>
      <c r="I157" s="378"/>
    </row>
    <row r="158" spans="1:9" hidden="1" x14ac:dyDescent="0.2">
      <c r="A158" s="15" t="s">
        <v>0</v>
      </c>
      <c r="C158" s="340"/>
      <c r="D158" s="364" t="s">
        <v>939</v>
      </c>
      <c r="F158" s="345"/>
      <c r="G158" s="377"/>
      <c r="H158" s="345"/>
      <c r="I158" s="378"/>
    </row>
    <row r="159" spans="1:9" ht="22.5" hidden="1" x14ac:dyDescent="0.2">
      <c r="A159" s="15" t="s">
        <v>0</v>
      </c>
      <c r="C159" s="340"/>
      <c r="D159" s="364" t="s">
        <v>940</v>
      </c>
      <c r="F159" s="345"/>
      <c r="G159" s="377"/>
      <c r="H159" s="345"/>
      <c r="I159" s="378"/>
    </row>
    <row r="160" spans="1:9" ht="22.5" hidden="1" x14ac:dyDescent="0.2">
      <c r="A160" s="15" t="s">
        <v>0</v>
      </c>
      <c r="C160" s="340"/>
      <c r="D160" s="389" t="s">
        <v>941</v>
      </c>
      <c r="F160" s="345"/>
      <c r="G160" s="377"/>
      <c r="H160" s="345"/>
      <c r="I160" s="378"/>
    </row>
    <row r="161" spans="1:9" ht="22.5" hidden="1" x14ac:dyDescent="0.2">
      <c r="A161" s="15" t="s">
        <v>0</v>
      </c>
      <c r="C161" s="340"/>
      <c r="D161" s="389" t="s">
        <v>942</v>
      </c>
      <c r="F161" s="345"/>
      <c r="G161" s="377"/>
      <c r="H161" s="345"/>
      <c r="I161" s="378"/>
    </row>
    <row r="162" spans="1:9" ht="22.5" hidden="1" x14ac:dyDescent="0.2">
      <c r="A162" s="15" t="s">
        <v>0</v>
      </c>
      <c r="C162" s="340"/>
      <c r="D162" s="364" t="s">
        <v>943</v>
      </c>
      <c r="F162" s="345"/>
      <c r="G162" s="377"/>
      <c r="H162" s="345"/>
      <c r="I162" s="378"/>
    </row>
    <row r="163" spans="1:9" ht="22.5" hidden="1" x14ac:dyDescent="0.2">
      <c r="A163" s="15" t="s">
        <v>0</v>
      </c>
      <c r="C163" s="340"/>
      <c r="D163" s="364" t="s">
        <v>944</v>
      </c>
      <c r="F163" s="345"/>
      <c r="G163" s="377"/>
      <c r="H163" s="345"/>
      <c r="I163" s="378"/>
    </row>
    <row r="164" spans="1:9" ht="12.75" hidden="1" x14ac:dyDescent="0.2">
      <c r="A164" s="15" t="s">
        <v>0</v>
      </c>
      <c r="C164" s="340"/>
      <c r="D164" s="390"/>
      <c r="F164" s="345"/>
      <c r="G164" s="377"/>
      <c r="H164" s="345"/>
      <c r="I164" s="378"/>
    </row>
    <row r="165" spans="1:9" ht="12.75" hidden="1" x14ac:dyDescent="0.2">
      <c r="A165" s="15" t="s">
        <v>0</v>
      </c>
      <c r="C165" s="340"/>
      <c r="D165" s="390"/>
      <c r="F165" s="345"/>
      <c r="G165" s="377"/>
      <c r="H165" s="345"/>
      <c r="I165" s="378"/>
    </row>
    <row r="166" spans="1:9" hidden="1" x14ac:dyDescent="0.2">
      <c r="A166" s="15" t="s">
        <v>0</v>
      </c>
      <c r="C166" s="340"/>
      <c r="D166" s="384" t="s">
        <v>945</v>
      </c>
      <c r="F166" s="345"/>
      <c r="G166" s="377"/>
      <c r="H166" s="345"/>
      <c r="I166" s="378"/>
    </row>
    <row r="167" spans="1:9" hidden="1" x14ac:dyDescent="0.2">
      <c r="A167" s="15" t="s">
        <v>0</v>
      </c>
      <c r="C167" s="340"/>
      <c r="D167" s="36" t="s">
        <v>946</v>
      </c>
      <c r="G167" s="372"/>
      <c r="I167" s="373"/>
    </row>
    <row r="168" spans="1:9" hidden="1" x14ac:dyDescent="0.2">
      <c r="A168" s="15" t="s">
        <v>0</v>
      </c>
      <c r="C168" s="340"/>
      <c r="D168" s="36" t="s">
        <v>947</v>
      </c>
      <c r="G168" s="372"/>
      <c r="I168" s="373"/>
    </row>
    <row r="169" spans="1:9" ht="22.5" hidden="1" x14ac:dyDescent="0.2">
      <c r="A169" s="15" t="s">
        <v>0</v>
      </c>
      <c r="C169" s="340"/>
      <c r="D169" s="36" t="s">
        <v>948</v>
      </c>
      <c r="G169" s="372"/>
      <c r="I169" s="373"/>
    </row>
    <row r="170" spans="1:9" hidden="1" x14ac:dyDescent="0.2">
      <c r="A170" s="15" t="s">
        <v>0</v>
      </c>
      <c r="C170" s="340"/>
      <c r="G170" s="372"/>
      <c r="I170" s="373"/>
    </row>
    <row r="171" spans="1:9" ht="22.5" hidden="1" x14ac:dyDescent="0.2">
      <c r="A171" s="15" t="s">
        <v>0</v>
      </c>
      <c r="C171" s="340"/>
      <c r="D171" s="36" t="s">
        <v>949</v>
      </c>
      <c r="G171" s="372"/>
      <c r="I171" s="373"/>
    </row>
    <row r="172" spans="1:9" ht="22.5" hidden="1" x14ac:dyDescent="0.2">
      <c r="A172" s="15" t="s">
        <v>0</v>
      </c>
      <c r="C172" s="340"/>
      <c r="D172" s="36" t="s">
        <v>950</v>
      </c>
      <c r="G172" s="372"/>
      <c r="I172" s="373"/>
    </row>
    <row r="173" spans="1:9" ht="22.5" hidden="1" x14ac:dyDescent="0.2">
      <c r="A173" s="15" t="s">
        <v>0</v>
      </c>
      <c r="C173" s="340"/>
      <c r="D173" s="36" t="s">
        <v>951</v>
      </c>
      <c r="G173" s="372"/>
      <c r="I173" s="373"/>
    </row>
    <row r="174" spans="1:9" ht="22.5" hidden="1" x14ac:dyDescent="0.2">
      <c r="A174" s="15" t="s">
        <v>0</v>
      </c>
      <c r="C174" s="340"/>
      <c r="D174" s="36" t="s">
        <v>952</v>
      </c>
      <c r="G174" s="372"/>
      <c r="I174" s="373"/>
    </row>
    <row r="175" spans="1:9" ht="22.5" hidden="1" x14ac:dyDescent="0.2">
      <c r="A175" s="15" t="s">
        <v>0</v>
      </c>
      <c r="C175" s="340"/>
      <c r="D175" s="36" t="s">
        <v>953</v>
      </c>
      <c r="G175" s="372"/>
      <c r="I175" s="373"/>
    </row>
    <row r="176" spans="1:9" ht="22.5" hidden="1" x14ac:dyDescent="0.2">
      <c r="A176" s="15" t="s">
        <v>0</v>
      </c>
      <c r="C176" s="340"/>
      <c r="D176" s="36" t="s">
        <v>954</v>
      </c>
      <c r="G176" s="372"/>
      <c r="I176" s="373"/>
    </row>
    <row r="177" spans="1:9" ht="33.75" hidden="1" x14ac:dyDescent="0.2">
      <c r="A177" s="15" t="s">
        <v>0</v>
      </c>
      <c r="C177" s="340"/>
      <c r="D177" s="383" t="s">
        <v>955</v>
      </c>
      <c r="G177" s="372"/>
      <c r="I177" s="373"/>
    </row>
    <row r="178" spans="1:9" ht="33.75" hidden="1" x14ac:dyDescent="0.2">
      <c r="A178" s="15" t="s">
        <v>0</v>
      </c>
      <c r="C178" s="340"/>
      <c r="D178" s="383" t="s">
        <v>956</v>
      </c>
      <c r="G178" s="372"/>
      <c r="I178" s="373"/>
    </row>
    <row r="179" spans="1:9" ht="33.75" hidden="1" x14ac:dyDescent="0.2">
      <c r="A179" s="15" t="s">
        <v>0</v>
      </c>
      <c r="C179" s="340"/>
      <c r="D179" s="383" t="s">
        <v>957</v>
      </c>
      <c r="G179" s="372"/>
      <c r="I179" s="373"/>
    </row>
    <row r="180" spans="1:9" ht="33.75" hidden="1" x14ac:dyDescent="0.2">
      <c r="A180" s="15" t="s">
        <v>0</v>
      </c>
      <c r="C180" s="340"/>
      <c r="D180" s="383" t="s">
        <v>958</v>
      </c>
      <c r="G180" s="372"/>
      <c r="I180" s="373"/>
    </row>
    <row r="181" spans="1:9" ht="33.75" hidden="1" x14ac:dyDescent="0.2">
      <c r="A181" s="15" t="s">
        <v>0</v>
      </c>
      <c r="C181" s="340"/>
      <c r="D181" s="383" t="s">
        <v>959</v>
      </c>
      <c r="G181" s="372"/>
      <c r="I181" s="373"/>
    </row>
    <row r="182" spans="1:9" ht="22.5" hidden="1" x14ac:dyDescent="0.2">
      <c r="A182" s="15" t="s">
        <v>0</v>
      </c>
      <c r="C182" s="340"/>
      <c r="D182" s="36" t="s">
        <v>960</v>
      </c>
      <c r="G182" s="372"/>
      <c r="I182" s="373"/>
    </row>
    <row r="183" spans="1:9" ht="22.5" hidden="1" x14ac:dyDescent="0.2">
      <c r="A183" s="15" t="s">
        <v>0</v>
      </c>
      <c r="C183" s="340"/>
      <c r="D183" s="36" t="s">
        <v>961</v>
      </c>
      <c r="G183" s="372"/>
      <c r="I183" s="373"/>
    </row>
    <row r="184" spans="1:9" ht="22.5" hidden="1" x14ac:dyDescent="0.2">
      <c r="A184" s="15" t="s">
        <v>0</v>
      </c>
      <c r="C184" s="340"/>
      <c r="D184" s="36" t="s">
        <v>962</v>
      </c>
      <c r="G184" s="372"/>
      <c r="I184" s="373"/>
    </row>
    <row r="185" spans="1:9" ht="22.5" hidden="1" x14ac:dyDescent="0.2">
      <c r="A185" s="15" t="s">
        <v>0</v>
      </c>
      <c r="C185" s="340"/>
      <c r="D185" s="36" t="s">
        <v>963</v>
      </c>
      <c r="G185" s="372"/>
      <c r="I185" s="373"/>
    </row>
    <row r="186" spans="1:9" ht="22.5" hidden="1" x14ac:dyDescent="0.2">
      <c r="A186" s="15" t="s">
        <v>0</v>
      </c>
      <c r="C186" s="340"/>
      <c r="D186" s="36" t="s">
        <v>964</v>
      </c>
      <c r="G186" s="372"/>
      <c r="I186" s="373"/>
    </row>
    <row r="187" spans="1:9" ht="22.5" hidden="1" x14ac:dyDescent="0.2">
      <c r="A187" s="15" t="s">
        <v>0</v>
      </c>
      <c r="C187" s="340"/>
      <c r="D187" s="36" t="s">
        <v>965</v>
      </c>
      <c r="G187" s="372"/>
      <c r="I187" s="373"/>
    </row>
    <row r="188" spans="1:9" ht="22.5" hidden="1" x14ac:dyDescent="0.2">
      <c r="A188" s="15" t="s">
        <v>0</v>
      </c>
      <c r="C188" s="340"/>
      <c r="D188" s="36" t="s">
        <v>966</v>
      </c>
      <c r="G188" s="372"/>
      <c r="I188" s="373"/>
    </row>
    <row r="189" spans="1:9" ht="22.5" hidden="1" x14ac:dyDescent="0.2">
      <c r="A189" s="15" t="s">
        <v>0</v>
      </c>
      <c r="C189" s="340"/>
      <c r="D189" s="36" t="s">
        <v>967</v>
      </c>
      <c r="G189" s="372"/>
      <c r="I189" s="373"/>
    </row>
    <row r="190" spans="1:9" ht="22.5" hidden="1" x14ac:dyDescent="0.2">
      <c r="A190" s="15" t="s">
        <v>0</v>
      </c>
      <c r="C190" s="340"/>
      <c r="D190" s="36" t="s">
        <v>968</v>
      </c>
      <c r="G190" s="372"/>
      <c r="I190" s="373"/>
    </row>
    <row r="191" spans="1:9" ht="22.5" hidden="1" x14ac:dyDescent="0.2">
      <c r="A191" s="15" t="s">
        <v>0</v>
      </c>
      <c r="C191" s="340"/>
      <c r="D191" s="36" t="s">
        <v>969</v>
      </c>
      <c r="G191" s="372"/>
      <c r="I191" s="373"/>
    </row>
    <row r="192" spans="1:9" ht="22.5" hidden="1" x14ac:dyDescent="0.2">
      <c r="A192" s="15" t="s">
        <v>0</v>
      </c>
      <c r="C192" s="340"/>
      <c r="D192" s="36" t="s">
        <v>970</v>
      </c>
      <c r="G192" s="372"/>
      <c r="I192" s="373"/>
    </row>
    <row r="193" spans="1:9" ht="22.5" hidden="1" x14ac:dyDescent="0.2">
      <c r="A193" s="15" t="s">
        <v>0</v>
      </c>
      <c r="C193" s="340"/>
      <c r="D193" s="36" t="s">
        <v>971</v>
      </c>
      <c r="G193" s="372"/>
      <c r="I193" s="373"/>
    </row>
    <row r="194" spans="1:9" ht="22.5" hidden="1" x14ac:dyDescent="0.2">
      <c r="A194" s="15" t="s">
        <v>0</v>
      </c>
      <c r="C194" s="340"/>
      <c r="D194" s="36" t="s">
        <v>972</v>
      </c>
      <c r="G194" s="372"/>
      <c r="I194" s="373"/>
    </row>
    <row r="195" spans="1:9" ht="22.5" hidden="1" x14ac:dyDescent="0.2">
      <c r="A195" s="15" t="s">
        <v>0</v>
      </c>
      <c r="C195" s="340"/>
      <c r="D195" s="36" t="s">
        <v>973</v>
      </c>
      <c r="G195" s="372"/>
      <c r="I195" s="373"/>
    </row>
    <row r="196" spans="1:9" hidden="1" x14ac:dyDescent="0.2">
      <c r="A196" s="15" t="s">
        <v>0</v>
      </c>
      <c r="C196" s="340"/>
      <c r="D196" s="36" t="s">
        <v>974</v>
      </c>
      <c r="G196" s="372"/>
      <c r="I196" s="373"/>
    </row>
    <row r="197" spans="1:9" hidden="1" x14ac:dyDescent="0.2">
      <c r="A197" s="15" t="s">
        <v>0</v>
      </c>
      <c r="C197" s="340"/>
      <c r="D197" s="36" t="s">
        <v>975</v>
      </c>
      <c r="G197" s="372"/>
      <c r="I197" s="373"/>
    </row>
    <row r="198" spans="1:9" hidden="1" x14ac:dyDescent="0.2">
      <c r="A198" s="15" t="s">
        <v>0</v>
      </c>
      <c r="C198" s="340"/>
      <c r="D198" s="36" t="s">
        <v>976</v>
      </c>
      <c r="G198" s="372"/>
      <c r="I198" s="373"/>
    </row>
    <row r="199" spans="1:9" ht="22.5" hidden="1" x14ac:dyDescent="0.2">
      <c r="A199" s="15" t="s">
        <v>0</v>
      </c>
      <c r="C199" s="340"/>
      <c r="D199" s="36" t="s">
        <v>977</v>
      </c>
      <c r="G199" s="372"/>
      <c r="I199" s="373"/>
    </row>
    <row r="200" spans="1:9" ht="22.5" hidden="1" x14ac:dyDescent="0.2">
      <c r="A200" s="15" t="s">
        <v>0</v>
      </c>
      <c r="C200" s="340"/>
      <c r="D200" s="36" t="s">
        <v>978</v>
      </c>
      <c r="G200" s="372"/>
      <c r="I200" s="373"/>
    </row>
    <row r="201" spans="1:9" ht="22.5" hidden="1" x14ac:dyDescent="0.2">
      <c r="A201" s="15" t="s">
        <v>0</v>
      </c>
      <c r="C201" s="340"/>
      <c r="D201" s="36" t="s">
        <v>979</v>
      </c>
      <c r="G201" s="372"/>
      <c r="I201" s="373"/>
    </row>
    <row r="202" spans="1:9" hidden="1" x14ac:dyDescent="0.2">
      <c r="A202" s="15" t="s">
        <v>0</v>
      </c>
      <c r="C202" s="340"/>
      <c r="D202" s="36" t="s">
        <v>980</v>
      </c>
      <c r="G202" s="372"/>
      <c r="I202" s="373"/>
    </row>
    <row r="203" spans="1:9" ht="33.75" hidden="1" x14ac:dyDescent="0.2">
      <c r="A203" s="15" t="s">
        <v>0</v>
      </c>
      <c r="C203" s="340"/>
      <c r="D203" s="36" t="s">
        <v>981</v>
      </c>
      <c r="G203" s="372"/>
      <c r="I203" s="373"/>
    </row>
    <row r="204" spans="1:9" ht="22.5" hidden="1" x14ac:dyDescent="0.2">
      <c r="A204" s="15" t="s">
        <v>0</v>
      </c>
      <c r="C204" s="340"/>
      <c r="D204" s="383" t="s">
        <v>982</v>
      </c>
      <c r="G204" s="372"/>
      <c r="I204" s="373"/>
    </row>
    <row r="205" spans="1:9" ht="22.5" hidden="1" x14ac:dyDescent="0.2">
      <c r="A205" s="15" t="s">
        <v>0</v>
      </c>
      <c r="C205" s="340"/>
      <c r="D205" s="383" t="s">
        <v>983</v>
      </c>
      <c r="G205" s="372"/>
      <c r="I205" s="373"/>
    </row>
    <row r="206" spans="1:9" ht="22.5" hidden="1" x14ac:dyDescent="0.2">
      <c r="A206" s="15" t="s">
        <v>0</v>
      </c>
      <c r="C206" s="340"/>
      <c r="D206" s="383" t="s">
        <v>984</v>
      </c>
      <c r="G206" s="372"/>
      <c r="I206" s="373"/>
    </row>
    <row r="207" spans="1:9" hidden="1" x14ac:dyDescent="0.2">
      <c r="A207" s="15" t="s">
        <v>0</v>
      </c>
      <c r="C207" s="340"/>
      <c r="D207" s="383" t="s">
        <v>985</v>
      </c>
      <c r="G207" s="372"/>
      <c r="I207" s="373"/>
    </row>
    <row r="208" spans="1:9" hidden="1" x14ac:dyDescent="0.2">
      <c r="A208" s="15" t="s">
        <v>0</v>
      </c>
      <c r="C208" s="340"/>
      <c r="D208" s="383" t="s">
        <v>986</v>
      </c>
      <c r="G208" s="372"/>
      <c r="I208" s="373"/>
    </row>
    <row r="209" spans="1:9" hidden="1" x14ac:dyDescent="0.2">
      <c r="A209" s="15" t="s">
        <v>0</v>
      </c>
      <c r="C209" s="340"/>
      <c r="D209" s="383" t="s">
        <v>987</v>
      </c>
      <c r="G209" s="372"/>
      <c r="I209" s="373"/>
    </row>
    <row r="210" spans="1:9" hidden="1" x14ac:dyDescent="0.2">
      <c r="A210" s="15" t="s">
        <v>0</v>
      </c>
      <c r="C210" s="340"/>
      <c r="D210" s="383" t="s">
        <v>988</v>
      </c>
      <c r="G210" s="372"/>
      <c r="I210" s="373"/>
    </row>
    <row r="211" spans="1:9" hidden="1" x14ac:dyDescent="0.2">
      <c r="A211" s="15" t="s">
        <v>0</v>
      </c>
      <c r="C211" s="340"/>
      <c r="D211" s="383" t="s">
        <v>989</v>
      </c>
      <c r="G211" s="372"/>
      <c r="I211" s="373"/>
    </row>
    <row r="212" spans="1:9" ht="22.5" hidden="1" x14ac:dyDescent="0.2">
      <c r="A212" s="15" t="s">
        <v>0</v>
      </c>
      <c r="C212" s="340"/>
      <c r="D212" s="383" t="s">
        <v>990</v>
      </c>
      <c r="G212" s="372"/>
      <c r="I212" s="373"/>
    </row>
    <row r="213" spans="1:9" ht="22.5" hidden="1" x14ac:dyDescent="0.2">
      <c r="A213" s="15" t="s">
        <v>0</v>
      </c>
      <c r="C213" s="340"/>
      <c r="D213" s="383" t="s">
        <v>991</v>
      </c>
      <c r="G213" s="372"/>
      <c r="I213" s="373"/>
    </row>
    <row r="214" spans="1:9" ht="33.75" hidden="1" x14ac:dyDescent="0.2">
      <c r="A214" s="15" t="s">
        <v>0</v>
      </c>
      <c r="C214" s="340"/>
      <c r="D214" s="383" t="s">
        <v>992</v>
      </c>
      <c r="G214" s="372"/>
      <c r="I214" s="373"/>
    </row>
    <row r="215" spans="1:9" hidden="1" x14ac:dyDescent="0.2">
      <c r="A215" s="15" t="s">
        <v>0</v>
      </c>
      <c r="C215" s="340"/>
      <c r="D215" s="383" t="s">
        <v>993</v>
      </c>
      <c r="G215" s="372"/>
      <c r="I215" s="373"/>
    </row>
    <row r="216" spans="1:9" hidden="1" x14ac:dyDescent="0.2">
      <c r="A216" s="15" t="s">
        <v>0</v>
      </c>
      <c r="C216" s="340"/>
      <c r="D216" s="36" t="s">
        <v>994</v>
      </c>
      <c r="G216" s="372"/>
      <c r="I216" s="373"/>
    </row>
    <row r="217" spans="1:9" hidden="1" x14ac:dyDescent="0.2">
      <c r="A217" s="15" t="s">
        <v>0</v>
      </c>
      <c r="C217" s="340"/>
      <c r="D217" s="36" t="s">
        <v>995</v>
      </c>
      <c r="G217" s="372"/>
      <c r="I217" s="373"/>
    </row>
    <row r="218" spans="1:9" hidden="1" x14ac:dyDescent="0.2">
      <c r="A218" s="15" t="s">
        <v>0</v>
      </c>
      <c r="C218" s="340"/>
      <c r="D218" s="36" t="s">
        <v>996</v>
      </c>
      <c r="G218" s="372"/>
      <c r="I218" s="373"/>
    </row>
    <row r="219" spans="1:9" ht="22.5" hidden="1" x14ac:dyDescent="0.2">
      <c r="A219" s="15" t="s">
        <v>0</v>
      </c>
      <c r="C219" s="340"/>
      <c r="D219" s="36" t="s">
        <v>997</v>
      </c>
      <c r="G219" s="372"/>
      <c r="I219" s="373"/>
    </row>
    <row r="220" spans="1:9" ht="22.5" hidden="1" x14ac:dyDescent="0.2">
      <c r="A220" s="15" t="s">
        <v>0</v>
      </c>
      <c r="C220" s="340"/>
      <c r="D220" s="36" t="s">
        <v>998</v>
      </c>
      <c r="G220" s="372"/>
      <c r="I220" s="373"/>
    </row>
    <row r="221" spans="1:9" ht="22.5" hidden="1" x14ac:dyDescent="0.2">
      <c r="A221" s="15" t="s">
        <v>0</v>
      </c>
      <c r="C221" s="340"/>
      <c r="D221" s="36" t="s">
        <v>999</v>
      </c>
      <c r="G221" s="372"/>
      <c r="I221" s="373"/>
    </row>
    <row r="222" spans="1:9" ht="22.5" hidden="1" x14ac:dyDescent="0.2">
      <c r="A222" s="15" t="s">
        <v>0</v>
      </c>
      <c r="C222" s="340"/>
      <c r="D222" s="36" t="s">
        <v>1000</v>
      </c>
      <c r="G222" s="372"/>
      <c r="I222" s="373"/>
    </row>
    <row r="223" spans="1:9" ht="22.5" hidden="1" x14ac:dyDescent="0.2">
      <c r="A223" s="15" t="s">
        <v>0</v>
      </c>
      <c r="C223" s="340"/>
      <c r="D223" s="36" t="s">
        <v>1001</v>
      </c>
      <c r="G223" s="372"/>
      <c r="I223" s="373"/>
    </row>
    <row r="224" spans="1:9" ht="22.5" hidden="1" x14ac:dyDescent="0.2">
      <c r="A224" s="15" t="s">
        <v>0</v>
      </c>
      <c r="C224" s="340"/>
      <c r="D224" s="36" t="s">
        <v>1002</v>
      </c>
      <c r="G224" s="372"/>
      <c r="I224" s="373"/>
    </row>
    <row r="225" spans="1:9" ht="22.5" hidden="1" x14ac:dyDescent="0.2">
      <c r="A225" s="15" t="s">
        <v>0</v>
      </c>
      <c r="C225" s="340"/>
      <c r="D225" s="36" t="s">
        <v>1003</v>
      </c>
      <c r="G225" s="372"/>
      <c r="I225" s="373"/>
    </row>
    <row r="226" spans="1:9" ht="22.5" hidden="1" x14ac:dyDescent="0.2">
      <c r="A226" s="15" t="s">
        <v>0</v>
      </c>
      <c r="C226" s="340"/>
      <c r="D226" s="36" t="s">
        <v>1004</v>
      </c>
      <c r="G226" s="372"/>
      <c r="I226" s="373"/>
    </row>
    <row r="227" spans="1:9" ht="22.5" hidden="1" x14ac:dyDescent="0.2">
      <c r="A227" s="15" t="s">
        <v>0</v>
      </c>
      <c r="C227" s="340"/>
      <c r="D227" s="36" t="s">
        <v>1005</v>
      </c>
      <c r="G227" s="372"/>
      <c r="I227" s="373"/>
    </row>
    <row r="228" spans="1:9" ht="22.5" hidden="1" x14ac:dyDescent="0.2">
      <c r="A228" s="15" t="s">
        <v>0</v>
      </c>
      <c r="C228" s="340"/>
      <c r="D228" s="36" t="s">
        <v>1006</v>
      </c>
      <c r="G228" s="372"/>
      <c r="I228" s="373"/>
    </row>
    <row r="229" spans="1:9" ht="22.5" hidden="1" x14ac:dyDescent="0.2">
      <c r="A229" s="15" t="s">
        <v>0</v>
      </c>
      <c r="C229" s="340"/>
      <c r="D229" s="36" t="s">
        <v>1007</v>
      </c>
      <c r="G229" s="372"/>
      <c r="I229" s="373"/>
    </row>
    <row r="230" spans="1:9" ht="22.5" hidden="1" x14ac:dyDescent="0.2">
      <c r="A230" s="15" t="s">
        <v>0</v>
      </c>
      <c r="C230" s="340"/>
      <c r="D230" s="36" t="s">
        <v>1008</v>
      </c>
      <c r="G230" s="372"/>
      <c r="I230" s="373"/>
    </row>
    <row r="231" spans="1:9" ht="22.5" hidden="1" x14ac:dyDescent="0.2">
      <c r="A231" s="15" t="s">
        <v>0</v>
      </c>
      <c r="C231" s="340"/>
      <c r="D231" s="36" t="s">
        <v>1009</v>
      </c>
      <c r="G231" s="372"/>
      <c r="I231" s="373"/>
    </row>
    <row r="232" spans="1:9" ht="22.5" hidden="1" x14ac:dyDescent="0.2">
      <c r="A232" s="15" t="s">
        <v>0</v>
      </c>
      <c r="C232" s="340"/>
      <c r="D232" s="383" t="s">
        <v>1010</v>
      </c>
      <c r="G232" s="372"/>
      <c r="I232" s="373"/>
    </row>
    <row r="233" spans="1:9" ht="22.5" hidden="1" x14ac:dyDescent="0.2">
      <c r="A233" s="15" t="s">
        <v>0</v>
      </c>
      <c r="C233" s="340"/>
      <c r="D233" s="36" t="s">
        <v>1011</v>
      </c>
      <c r="G233" s="372"/>
      <c r="I233" s="373"/>
    </row>
    <row r="234" spans="1:9" hidden="1" x14ac:dyDescent="0.2">
      <c r="A234" s="15" t="s">
        <v>0</v>
      </c>
      <c r="C234" s="340"/>
      <c r="G234" s="372"/>
      <c r="I234" s="373"/>
    </row>
    <row r="235" spans="1:9" hidden="1" x14ac:dyDescent="0.2">
      <c r="A235" s="15" t="s">
        <v>0</v>
      </c>
      <c r="C235" s="340"/>
      <c r="D235" s="36" t="s">
        <v>1012</v>
      </c>
      <c r="G235" s="372"/>
      <c r="I235" s="373"/>
    </row>
    <row r="236" spans="1:9" hidden="1" x14ac:dyDescent="0.2">
      <c r="A236" s="15" t="s">
        <v>0</v>
      </c>
      <c r="C236" s="340"/>
      <c r="D236" s="36" t="s">
        <v>1013</v>
      </c>
      <c r="G236" s="372"/>
      <c r="I236" s="373"/>
    </row>
    <row r="237" spans="1:9" hidden="1" x14ac:dyDescent="0.2">
      <c r="A237" s="15" t="s">
        <v>0</v>
      </c>
      <c r="C237" s="340"/>
      <c r="D237" s="36" t="s">
        <v>1014</v>
      </c>
      <c r="G237" s="372"/>
      <c r="I237" s="373"/>
    </row>
    <row r="238" spans="1:9" ht="22.5" hidden="1" x14ac:dyDescent="0.2">
      <c r="A238" s="15" t="s">
        <v>0</v>
      </c>
      <c r="C238" s="340"/>
      <c r="D238" s="36" t="s">
        <v>1015</v>
      </c>
      <c r="G238" s="372"/>
      <c r="I238" s="373"/>
    </row>
    <row r="239" spans="1:9" ht="33.75" hidden="1" x14ac:dyDescent="0.2">
      <c r="A239" s="15" t="s">
        <v>0</v>
      </c>
      <c r="C239" s="340"/>
      <c r="D239" s="36" t="s">
        <v>1016</v>
      </c>
      <c r="G239" s="372"/>
      <c r="I239" s="373"/>
    </row>
    <row r="240" spans="1:9" ht="33.75" hidden="1" x14ac:dyDescent="0.2">
      <c r="A240" s="15" t="s">
        <v>0</v>
      </c>
      <c r="C240" s="340"/>
      <c r="D240" s="36" t="s">
        <v>1017</v>
      </c>
      <c r="G240" s="372"/>
      <c r="I240" s="373"/>
    </row>
    <row r="241" spans="1:9" ht="45" hidden="1" x14ac:dyDescent="0.2">
      <c r="A241" s="15" t="s">
        <v>0</v>
      </c>
      <c r="C241" s="340"/>
      <c r="D241" s="36" t="s">
        <v>1018</v>
      </c>
      <c r="G241" s="372"/>
      <c r="I241" s="373"/>
    </row>
    <row r="242" spans="1:9" ht="22.5" hidden="1" x14ac:dyDescent="0.2">
      <c r="A242" s="15" t="s">
        <v>0</v>
      </c>
      <c r="C242" s="340"/>
      <c r="D242" s="36" t="s">
        <v>1019</v>
      </c>
      <c r="G242" s="372"/>
      <c r="I242" s="373"/>
    </row>
    <row r="243" spans="1:9" ht="33.75" hidden="1" x14ac:dyDescent="0.2">
      <c r="A243" s="15" t="s">
        <v>0</v>
      </c>
      <c r="C243" s="340"/>
      <c r="D243" s="36" t="s">
        <v>1020</v>
      </c>
      <c r="G243" s="372"/>
      <c r="I243" s="373"/>
    </row>
    <row r="244" spans="1:9" ht="33.75" hidden="1" x14ac:dyDescent="0.2">
      <c r="A244" s="15" t="s">
        <v>0</v>
      </c>
      <c r="C244" s="340"/>
      <c r="D244" s="36" t="s">
        <v>1021</v>
      </c>
      <c r="G244" s="372"/>
      <c r="I244" s="373"/>
    </row>
    <row r="245" spans="1:9" ht="33.75" hidden="1" x14ac:dyDescent="0.2">
      <c r="A245" s="15" t="s">
        <v>0</v>
      </c>
      <c r="C245" s="340"/>
      <c r="D245" s="36" t="s">
        <v>1022</v>
      </c>
      <c r="G245" s="372"/>
      <c r="I245" s="373"/>
    </row>
    <row r="246" spans="1:9" ht="45" hidden="1" x14ac:dyDescent="0.2">
      <c r="A246" s="15" t="s">
        <v>0</v>
      </c>
      <c r="C246" s="340"/>
      <c r="D246" s="36" t="s">
        <v>1023</v>
      </c>
      <c r="G246" s="372"/>
      <c r="I246" s="373"/>
    </row>
    <row r="247" spans="1:9" ht="56.25" hidden="1" x14ac:dyDescent="0.2">
      <c r="A247" s="15" t="s">
        <v>0</v>
      </c>
      <c r="C247" s="340"/>
      <c r="D247" s="36" t="s">
        <v>1024</v>
      </c>
      <c r="G247" s="372"/>
      <c r="I247" s="373"/>
    </row>
    <row r="248" spans="1:9" ht="22.5" hidden="1" x14ac:dyDescent="0.2">
      <c r="A248" s="15" t="s">
        <v>0</v>
      </c>
      <c r="C248" s="340"/>
      <c r="D248" s="36" t="s">
        <v>1025</v>
      </c>
      <c r="G248" s="372"/>
      <c r="I248" s="373"/>
    </row>
    <row r="249" spans="1:9" ht="22.5" hidden="1" x14ac:dyDescent="0.2">
      <c r="A249" s="15" t="s">
        <v>0</v>
      </c>
      <c r="C249" s="340"/>
      <c r="D249" s="36" t="s">
        <v>1026</v>
      </c>
      <c r="G249" s="372"/>
      <c r="I249" s="373"/>
    </row>
    <row r="250" spans="1:9" ht="22.5" hidden="1" x14ac:dyDescent="0.2">
      <c r="A250" s="15" t="s">
        <v>0</v>
      </c>
      <c r="C250" s="340"/>
      <c r="D250" s="36" t="s">
        <v>1027</v>
      </c>
      <c r="G250" s="372"/>
      <c r="I250" s="373"/>
    </row>
    <row r="251" spans="1:9" ht="22.5" hidden="1" x14ac:dyDescent="0.2">
      <c r="A251" s="15" t="s">
        <v>0</v>
      </c>
      <c r="C251" s="340"/>
      <c r="D251" s="36" t="s">
        <v>1028</v>
      </c>
      <c r="G251" s="372"/>
      <c r="I251" s="373"/>
    </row>
    <row r="252" spans="1:9" ht="33.75" hidden="1" x14ac:dyDescent="0.2">
      <c r="A252" s="15" t="s">
        <v>0</v>
      </c>
      <c r="C252" s="340"/>
      <c r="D252" s="36" t="s">
        <v>1029</v>
      </c>
      <c r="G252" s="372"/>
      <c r="I252" s="373"/>
    </row>
    <row r="253" spans="1:9" ht="33.75" hidden="1" x14ac:dyDescent="0.2">
      <c r="A253" s="15" t="s">
        <v>0</v>
      </c>
      <c r="C253" s="340"/>
      <c r="D253" s="36" t="s">
        <v>1030</v>
      </c>
      <c r="G253" s="372"/>
      <c r="I253" s="373"/>
    </row>
    <row r="254" spans="1:9" ht="33.75" hidden="1" x14ac:dyDescent="0.2">
      <c r="A254" s="15" t="s">
        <v>0</v>
      </c>
      <c r="C254" s="340"/>
      <c r="D254" s="36" t="s">
        <v>1031</v>
      </c>
      <c r="G254" s="372"/>
      <c r="I254" s="373"/>
    </row>
    <row r="255" spans="1:9" ht="33.75" hidden="1" x14ac:dyDescent="0.2">
      <c r="A255" s="15" t="s">
        <v>0</v>
      </c>
      <c r="C255" s="340"/>
      <c r="D255" s="36" t="s">
        <v>1032</v>
      </c>
      <c r="G255" s="372"/>
      <c r="I255" s="373"/>
    </row>
    <row r="256" spans="1:9" hidden="1" x14ac:dyDescent="0.2">
      <c r="A256" s="15" t="s">
        <v>0</v>
      </c>
      <c r="C256" s="340"/>
      <c r="D256" s="36" t="s">
        <v>1033</v>
      </c>
      <c r="G256" s="372"/>
      <c r="I256" s="373"/>
    </row>
    <row r="257" spans="1:9" hidden="1" x14ac:dyDescent="0.2">
      <c r="A257" s="15" t="s">
        <v>0</v>
      </c>
      <c r="C257" s="340"/>
      <c r="D257" s="36" t="s">
        <v>1034</v>
      </c>
      <c r="G257" s="372"/>
      <c r="I257" s="373"/>
    </row>
    <row r="258" spans="1:9" hidden="1" x14ac:dyDescent="0.2">
      <c r="A258" s="15" t="s">
        <v>0</v>
      </c>
      <c r="C258" s="340"/>
      <c r="D258" s="36" t="s">
        <v>1035</v>
      </c>
      <c r="G258" s="372"/>
      <c r="I258" s="373"/>
    </row>
    <row r="259" spans="1:9" ht="33.75" hidden="1" x14ac:dyDescent="0.2">
      <c r="A259" s="15" t="s">
        <v>0</v>
      </c>
      <c r="C259" s="340"/>
      <c r="D259" s="36" t="s">
        <v>1036</v>
      </c>
      <c r="G259" s="372"/>
      <c r="I259" s="373"/>
    </row>
    <row r="260" spans="1:9" ht="33.75" hidden="1" x14ac:dyDescent="0.2">
      <c r="A260" s="15" t="s">
        <v>0</v>
      </c>
      <c r="C260" s="340"/>
      <c r="D260" s="36" t="s">
        <v>1037</v>
      </c>
      <c r="G260" s="372"/>
      <c r="I260" s="373"/>
    </row>
    <row r="261" spans="1:9" ht="33.75" hidden="1" x14ac:dyDescent="0.2">
      <c r="A261" s="15" t="s">
        <v>0</v>
      </c>
      <c r="C261" s="340"/>
      <c r="D261" s="36" t="s">
        <v>1038</v>
      </c>
      <c r="G261" s="372"/>
      <c r="I261" s="373"/>
    </row>
    <row r="262" spans="1:9" ht="45" hidden="1" x14ac:dyDescent="0.2">
      <c r="A262" s="15" t="s">
        <v>0</v>
      </c>
      <c r="C262" s="340"/>
      <c r="D262" s="36" t="s">
        <v>1039</v>
      </c>
      <c r="G262" s="372"/>
      <c r="I262" s="373"/>
    </row>
    <row r="263" spans="1:9" hidden="1" x14ac:dyDescent="0.2">
      <c r="A263" s="15" t="s">
        <v>0</v>
      </c>
      <c r="C263" s="340"/>
      <c r="D263" s="36" t="s">
        <v>1040</v>
      </c>
      <c r="G263" s="372"/>
      <c r="I263" s="373"/>
    </row>
    <row r="264" spans="1:9" ht="22.5" hidden="1" x14ac:dyDescent="0.2">
      <c r="A264" s="15" t="s">
        <v>0</v>
      </c>
      <c r="C264" s="340"/>
      <c r="D264" s="36" t="s">
        <v>1041</v>
      </c>
      <c r="G264" s="372"/>
      <c r="I264" s="373"/>
    </row>
    <row r="265" spans="1:9" ht="22.5" hidden="1" x14ac:dyDescent="0.2">
      <c r="A265" s="15" t="s">
        <v>0</v>
      </c>
      <c r="C265" s="340"/>
      <c r="D265" s="36" t="s">
        <v>1042</v>
      </c>
      <c r="G265" s="372"/>
      <c r="I265" s="373"/>
    </row>
    <row r="266" spans="1:9" ht="22.5" hidden="1" x14ac:dyDescent="0.2">
      <c r="A266" s="15" t="s">
        <v>0</v>
      </c>
      <c r="C266" s="340"/>
      <c r="D266" s="36" t="s">
        <v>1043</v>
      </c>
      <c r="G266" s="372"/>
      <c r="I266" s="373"/>
    </row>
    <row r="267" spans="1:9" hidden="1" x14ac:dyDescent="0.2">
      <c r="A267" s="15" t="s">
        <v>0</v>
      </c>
      <c r="C267" s="340"/>
      <c r="D267" s="36" t="s">
        <v>1044</v>
      </c>
      <c r="G267" s="372"/>
      <c r="I267" s="373"/>
    </row>
    <row r="268" spans="1:9" hidden="1" x14ac:dyDescent="0.2">
      <c r="A268" s="15" t="s">
        <v>0</v>
      </c>
      <c r="C268" s="340"/>
      <c r="D268" s="36" t="s">
        <v>1045</v>
      </c>
      <c r="G268" s="372"/>
      <c r="I268" s="373"/>
    </row>
    <row r="269" spans="1:9" ht="22.5" hidden="1" x14ac:dyDescent="0.2">
      <c r="A269" s="15" t="s">
        <v>0</v>
      </c>
      <c r="C269" s="340"/>
      <c r="D269" s="36" t="s">
        <v>1046</v>
      </c>
      <c r="G269" s="372"/>
      <c r="I269" s="373"/>
    </row>
    <row r="270" spans="1:9" ht="22.5" hidden="1" x14ac:dyDescent="0.2">
      <c r="A270" s="15" t="s">
        <v>0</v>
      </c>
      <c r="C270" s="340"/>
      <c r="D270" s="36" t="s">
        <v>1047</v>
      </c>
      <c r="G270" s="372"/>
      <c r="I270" s="373"/>
    </row>
    <row r="271" spans="1:9" ht="22.5" hidden="1" x14ac:dyDescent="0.2">
      <c r="A271" s="15" t="s">
        <v>0</v>
      </c>
      <c r="C271" s="340"/>
      <c r="D271" s="36" t="s">
        <v>1048</v>
      </c>
      <c r="G271" s="372"/>
      <c r="I271" s="373"/>
    </row>
    <row r="272" spans="1:9" ht="22.5" hidden="1" x14ac:dyDescent="0.2">
      <c r="A272" s="15" t="s">
        <v>0</v>
      </c>
      <c r="C272" s="340"/>
      <c r="D272" s="36" t="s">
        <v>1049</v>
      </c>
      <c r="G272" s="372"/>
      <c r="I272" s="373"/>
    </row>
    <row r="273" spans="1:9" ht="22.5" hidden="1" x14ac:dyDescent="0.2">
      <c r="A273" s="15" t="s">
        <v>0</v>
      </c>
      <c r="C273" s="340"/>
      <c r="D273" s="36" t="s">
        <v>1050</v>
      </c>
      <c r="G273" s="372"/>
      <c r="I273" s="373"/>
    </row>
    <row r="274" spans="1:9" ht="22.5" hidden="1" x14ac:dyDescent="0.2">
      <c r="A274" s="15" t="s">
        <v>0</v>
      </c>
      <c r="C274" s="340"/>
      <c r="D274" s="36" t="s">
        <v>1051</v>
      </c>
      <c r="G274" s="372"/>
      <c r="I274" s="373"/>
    </row>
    <row r="275" spans="1:9" ht="33.75" hidden="1" x14ac:dyDescent="0.2">
      <c r="A275" s="15" t="s">
        <v>0</v>
      </c>
      <c r="C275" s="340"/>
      <c r="D275" s="36" t="s">
        <v>1052</v>
      </c>
      <c r="G275" s="372"/>
      <c r="I275" s="373"/>
    </row>
    <row r="276" spans="1:9" ht="22.5" hidden="1" x14ac:dyDescent="0.2">
      <c r="A276" s="15" t="s">
        <v>0</v>
      </c>
      <c r="C276" s="340"/>
      <c r="D276" s="36" t="s">
        <v>1053</v>
      </c>
      <c r="G276" s="372"/>
      <c r="I276" s="373"/>
    </row>
    <row r="277" spans="1:9" ht="33.75" hidden="1" x14ac:dyDescent="0.2">
      <c r="A277" s="15" t="s">
        <v>0</v>
      </c>
      <c r="C277" s="340"/>
      <c r="D277" s="36" t="s">
        <v>1054</v>
      </c>
      <c r="G277" s="372"/>
      <c r="I277" s="373"/>
    </row>
    <row r="278" spans="1:9" ht="33.75" hidden="1" x14ac:dyDescent="0.2">
      <c r="A278" s="15" t="s">
        <v>0</v>
      </c>
      <c r="C278" s="340"/>
      <c r="D278" s="36" t="s">
        <v>1054</v>
      </c>
      <c r="G278" s="372"/>
      <c r="I278" s="373"/>
    </row>
    <row r="279" spans="1:9" ht="33.75" hidden="1" x14ac:dyDescent="0.2">
      <c r="A279" s="15" t="s">
        <v>0</v>
      </c>
      <c r="C279" s="340"/>
      <c r="D279" s="36" t="s">
        <v>1055</v>
      </c>
      <c r="G279" s="372"/>
      <c r="I279" s="373"/>
    </row>
    <row r="280" spans="1:9" ht="33.75" hidden="1" x14ac:dyDescent="0.2">
      <c r="A280" s="15" t="s">
        <v>0</v>
      </c>
      <c r="C280" s="340"/>
      <c r="D280" s="36" t="s">
        <v>1056</v>
      </c>
      <c r="G280" s="372"/>
      <c r="I280" s="373"/>
    </row>
    <row r="281" spans="1:9" ht="33.75" hidden="1" x14ac:dyDescent="0.2">
      <c r="A281" s="15" t="s">
        <v>0</v>
      </c>
      <c r="C281" s="340"/>
      <c r="D281" s="36" t="s">
        <v>1057</v>
      </c>
      <c r="G281" s="372"/>
      <c r="I281" s="373"/>
    </row>
    <row r="282" spans="1:9" ht="33.75" hidden="1" x14ac:dyDescent="0.2">
      <c r="A282" s="15" t="s">
        <v>0</v>
      </c>
      <c r="C282" s="340"/>
      <c r="D282" s="36" t="s">
        <v>1058</v>
      </c>
      <c r="G282" s="372"/>
      <c r="I282" s="373"/>
    </row>
    <row r="283" spans="1:9" ht="22.5" hidden="1" x14ac:dyDescent="0.2">
      <c r="A283" s="15" t="s">
        <v>0</v>
      </c>
      <c r="C283" s="340"/>
      <c r="D283" s="36" t="s">
        <v>1059</v>
      </c>
      <c r="G283" s="372"/>
      <c r="I283" s="373"/>
    </row>
    <row r="284" spans="1:9" hidden="1" x14ac:dyDescent="0.2">
      <c r="A284" s="15" t="s">
        <v>0</v>
      </c>
      <c r="C284" s="340"/>
      <c r="D284" s="36" t="s">
        <v>1060</v>
      </c>
      <c r="G284" s="372"/>
      <c r="I284" s="373"/>
    </row>
    <row r="285" spans="1:9" ht="33.75" hidden="1" x14ac:dyDescent="0.2">
      <c r="A285" s="15" t="s">
        <v>0</v>
      </c>
      <c r="C285" s="340"/>
      <c r="D285" s="36" t="s">
        <v>1061</v>
      </c>
      <c r="G285" s="372"/>
      <c r="I285" s="373"/>
    </row>
    <row r="286" spans="1:9" ht="33.75" hidden="1" x14ac:dyDescent="0.2">
      <c r="A286" s="15" t="s">
        <v>0</v>
      </c>
      <c r="C286" s="340"/>
      <c r="D286" s="36" t="s">
        <v>1062</v>
      </c>
      <c r="G286" s="372"/>
      <c r="I286" s="373"/>
    </row>
    <row r="287" spans="1:9" ht="33.75" hidden="1" x14ac:dyDescent="0.2">
      <c r="A287" s="15" t="s">
        <v>0</v>
      </c>
      <c r="C287" s="340"/>
      <c r="D287" s="36" t="s">
        <v>1063</v>
      </c>
      <c r="G287" s="372"/>
      <c r="I287" s="373"/>
    </row>
    <row r="288" spans="1:9" ht="33.75" hidden="1" x14ac:dyDescent="0.2">
      <c r="A288" s="15" t="s">
        <v>0</v>
      </c>
      <c r="C288" s="340"/>
      <c r="D288" s="36" t="s">
        <v>1064</v>
      </c>
      <c r="G288" s="372"/>
      <c r="I288" s="373"/>
    </row>
    <row r="289" spans="1:9" ht="33.75" hidden="1" x14ac:dyDescent="0.2">
      <c r="A289" s="15" t="s">
        <v>0</v>
      </c>
      <c r="C289" s="340"/>
      <c r="D289" s="36" t="s">
        <v>1065</v>
      </c>
      <c r="G289" s="372"/>
      <c r="I289" s="373"/>
    </row>
    <row r="290" spans="1:9" ht="22.5" hidden="1" x14ac:dyDescent="0.2">
      <c r="A290" s="15" t="s">
        <v>0</v>
      </c>
      <c r="C290" s="340"/>
      <c r="D290" s="36" t="s">
        <v>1066</v>
      </c>
      <c r="G290" s="372"/>
      <c r="I290" s="373"/>
    </row>
    <row r="291" spans="1:9" hidden="1" x14ac:dyDescent="0.2">
      <c r="A291" s="15" t="s">
        <v>0</v>
      </c>
      <c r="C291" s="340"/>
      <c r="G291" s="372"/>
      <c r="I291" s="373"/>
    </row>
    <row r="292" spans="1:9" hidden="1" x14ac:dyDescent="0.2">
      <c r="A292" s="15" t="s">
        <v>0</v>
      </c>
      <c r="C292" s="340"/>
      <c r="D292" s="383" t="s">
        <v>1067</v>
      </c>
      <c r="G292" s="372"/>
      <c r="I292" s="373"/>
    </row>
    <row r="293" spans="1:9" hidden="1" x14ac:dyDescent="0.2">
      <c r="A293" s="15" t="s">
        <v>0</v>
      </c>
      <c r="C293" s="340"/>
      <c r="D293" s="383" t="s">
        <v>1068</v>
      </c>
      <c r="G293" s="372"/>
      <c r="I293" s="373"/>
    </row>
    <row r="294" spans="1:9" hidden="1" x14ac:dyDescent="0.2">
      <c r="A294" s="15" t="s">
        <v>0</v>
      </c>
      <c r="C294" s="340"/>
      <c r="D294" s="383" t="s">
        <v>1069</v>
      </c>
      <c r="G294" s="372"/>
      <c r="I294" s="373"/>
    </row>
    <row r="295" spans="1:9" ht="22.5" hidden="1" x14ac:dyDescent="0.2">
      <c r="A295" s="15" t="s">
        <v>0</v>
      </c>
      <c r="C295" s="340"/>
      <c r="D295" s="383" t="s">
        <v>1070</v>
      </c>
      <c r="G295" s="372"/>
      <c r="I295" s="373"/>
    </row>
    <row r="296" spans="1:9" ht="22.5" hidden="1" x14ac:dyDescent="0.2">
      <c r="A296" s="15" t="s">
        <v>0</v>
      </c>
      <c r="C296" s="340"/>
      <c r="D296" s="383" t="s">
        <v>1071</v>
      </c>
      <c r="G296" s="372"/>
      <c r="I296" s="373"/>
    </row>
    <row r="297" spans="1:9" ht="22.5" hidden="1" x14ac:dyDescent="0.2">
      <c r="A297" s="15" t="s">
        <v>0</v>
      </c>
      <c r="C297" s="340"/>
      <c r="D297" s="383" t="s">
        <v>1072</v>
      </c>
      <c r="G297" s="372"/>
      <c r="I297" s="373"/>
    </row>
    <row r="298" spans="1:9" ht="22.5" hidden="1" x14ac:dyDescent="0.2">
      <c r="A298" s="15" t="s">
        <v>0</v>
      </c>
      <c r="C298" s="340"/>
      <c r="D298" s="383" t="s">
        <v>1073</v>
      </c>
      <c r="G298" s="372"/>
      <c r="I298" s="373"/>
    </row>
    <row r="299" spans="1:9" hidden="1" x14ac:dyDescent="0.2">
      <c r="A299" s="15" t="s">
        <v>0</v>
      </c>
      <c r="C299" s="340"/>
      <c r="D299" s="383" t="s">
        <v>1074</v>
      </c>
      <c r="G299" s="372"/>
      <c r="I299" s="373"/>
    </row>
    <row r="300" spans="1:9" hidden="1" x14ac:dyDescent="0.2">
      <c r="A300" s="15" t="s">
        <v>0</v>
      </c>
      <c r="C300" s="340"/>
      <c r="F300" s="374"/>
      <c r="G300" s="375"/>
      <c r="H300" s="374"/>
      <c r="I300" s="376"/>
    </row>
    <row r="301" spans="1:9" hidden="1" x14ac:dyDescent="0.2">
      <c r="A301" s="15" t="s">
        <v>0</v>
      </c>
      <c r="B301" s="391"/>
      <c r="C301" s="392" t="s">
        <v>1075</v>
      </c>
      <c r="D301" s="393" t="s">
        <v>1076</v>
      </c>
      <c r="E301" s="394"/>
      <c r="F301" s="395"/>
      <c r="G301" s="396"/>
      <c r="H301" s="395"/>
      <c r="I301" s="397"/>
    </row>
    <row r="302" spans="1:9" hidden="1" x14ac:dyDescent="0.2">
      <c r="A302" s="15" t="s">
        <v>0</v>
      </c>
      <c r="C302" s="398"/>
      <c r="D302" s="399"/>
      <c r="F302" s="345"/>
      <c r="G302" s="377"/>
      <c r="H302" s="345"/>
      <c r="I302" s="378"/>
    </row>
    <row r="303" spans="1:9" hidden="1" x14ac:dyDescent="0.2">
      <c r="A303" s="15" t="s">
        <v>0</v>
      </c>
      <c r="C303" s="398" t="s">
        <v>1077</v>
      </c>
      <c r="D303" s="399" t="s">
        <v>1078</v>
      </c>
      <c r="E303" s="398"/>
      <c r="F303" s="374"/>
      <c r="G303" s="375"/>
      <c r="H303" s="374"/>
      <c r="I303" s="376"/>
    </row>
    <row r="304" spans="1:9" hidden="1" x14ac:dyDescent="0.2">
      <c r="A304" s="15" t="s">
        <v>0</v>
      </c>
      <c r="C304" s="340"/>
      <c r="F304" s="345"/>
      <c r="G304" s="377"/>
      <c r="H304" s="345"/>
      <c r="I304" s="378"/>
    </row>
    <row r="305" spans="1:9" ht="33.75" x14ac:dyDescent="0.2">
      <c r="A305" s="15" t="s">
        <v>0</v>
      </c>
      <c r="B305" s="16" t="s">
        <v>1079</v>
      </c>
      <c r="C305" s="400">
        <v>1</v>
      </c>
      <c r="D305" s="387" t="s">
        <v>1080</v>
      </c>
      <c r="E305" s="401"/>
      <c r="F305" s="374"/>
      <c r="G305" s="375"/>
      <c r="H305" s="374"/>
      <c r="I305" s="376"/>
    </row>
    <row r="306" spans="1:9" ht="45" x14ac:dyDescent="0.2">
      <c r="A306" s="15" t="s">
        <v>0</v>
      </c>
      <c r="B306" s="16" t="s">
        <v>1079</v>
      </c>
      <c r="C306" s="401"/>
      <c r="D306" s="387" t="s">
        <v>1081</v>
      </c>
      <c r="E306" s="401"/>
      <c r="F306" s="374"/>
      <c r="G306" s="375"/>
      <c r="H306" s="374"/>
      <c r="I306" s="376"/>
    </row>
    <row r="307" spans="1:9" ht="22.5" x14ac:dyDescent="0.2">
      <c r="A307" s="15" t="s">
        <v>0</v>
      </c>
      <c r="B307" s="16" t="s">
        <v>1079</v>
      </c>
      <c r="C307" s="401"/>
      <c r="D307" s="387" t="s">
        <v>1082</v>
      </c>
      <c r="E307" s="401"/>
      <c r="F307" s="374"/>
      <c r="G307" s="375"/>
      <c r="H307" s="374"/>
      <c r="I307" s="376"/>
    </row>
    <row r="308" spans="1:9" x14ac:dyDescent="0.2">
      <c r="A308" s="15" t="s">
        <v>0</v>
      </c>
      <c r="B308" s="16" t="s">
        <v>1079</v>
      </c>
      <c r="C308" s="401"/>
      <c r="D308" s="388" t="s">
        <v>1083</v>
      </c>
      <c r="E308" s="401"/>
      <c r="F308" s="374"/>
      <c r="G308" s="375"/>
      <c r="H308" s="374"/>
      <c r="I308" s="376"/>
    </row>
    <row r="309" spans="1:9" ht="45" x14ac:dyDescent="0.2">
      <c r="A309" s="15" t="s">
        <v>0</v>
      </c>
      <c r="B309" s="16" t="s">
        <v>1079</v>
      </c>
      <c r="C309" s="401"/>
      <c r="D309" s="402" t="s">
        <v>1084</v>
      </c>
      <c r="E309" s="401"/>
      <c r="F309" s="374"/>
      <c r="G309" s="375"/>
      <c r="H309" s="374"/>
      <c r="I309" s="376"/>
    </row>
    <row r="310" spans="1:9" ht="22.5" x14ac:dyDescent="0.2">
      <c r="A310" s="15" t="s">
        <v>0</v>
      </c>
      <c r="B310" s="16" t="s">
        <v>1079</v>
      </c>
      <c r="C310" s="401"/>
      <c r="D310" s="403" t="s">
        <v>1085</v>
      </c>
      <c r="E310" s="401"/>
      <c r="F310" s="374"/>
      <c r="G310" s="375"/>
      <c r="H310" s="374"/>
      <c r="I310" s="376"/>
    </row>
    <row r="311" spans="1:9" ht="78.75" x14ac:dyDescent="0.2">
      <c r="A311" s="15" t="s">
        <v>0</v>
      </c>
      <c r="B311" s="16" t="s">
        <v>1079</v>
      </c>
      <c r="C311" s="401"/>
      <c r="D311" s="403" t="s">
        <v>1086</v>
      </c>
      <c r="E311" s="401"/>
      <c r="F311" s="374"/>
      <c r="G311" s="375"/>
      <c r="H311" s="374"/>
      <c r="I311" s="376"/>
    </row>
    <row r="312" spans="1:9" ht="67.5" x14ac:dyDescent="0.2">
      <c r="A312" s="15" t="s">
        <v>0</v>
      </c>
      <c r="B312" s="16" t="s">
        <v>1079</v>
      </c>
      <c r="C312" s="401"/>
      <c r="D312" s="388" t="s">
        <v>1087</v>
      </c>
      <c r="E312" s="37"/>
      <c r="F312" s="374"/>
      <c r="G312" s="375"/>
      <c r="H312" s="374"/>
      <c r="I312" s="376"/>
    </row>
    <row r="313" spans="1:9" ht="33.75" x14ac:dyDescent="0.2">
      <c r="A313" s="15" t="s">
        <v>0</v>
      </c>
      <c r="B313" s="16" t="s">
        <v>1079</v>
      </c>
      <c r="C313" s="401"/>
      <c r="D313" s="388" t="s">
        <v>1088</v>
      </c>
      <c r="E313" s="401"/>
      <c r="F313" s="374"/>
      <c r="G313" s="375"/>
      <c r="H313" s="374"/>
      <c r="I313" s="376"/>
    </row>
    <row r="314" spans="1:9" ht="33.75" x14ac:dyDescent="0.2">
      <c r="A314" s="15" t="s">
        <v>0</v>
      </c>
      <c r="B314" s="16" t="s">
        <v>1079</v>
      </c>
      <c r="C314" s="401"/>
      <c r="D314" s="388" t="s">
        <v>1089</v>
      </c>
      <c r="E314" s="401"/>
      <c r="F314" s="374"/>
      <c r="G314" s="375"/>
      <c r="H314" s="374"/>
      <c r="I314" s="376"/>
    </row>
    <row r="315" spans="1:9" x14ac:dyDescent="0.2">
      <c r="A315" s="15" t="s">
        <v>0</v>
      </c>
      <c r="B315" s="16" t="s">
        <v>1079</v>
      </c>
      <c r="C315" s="401"/>
      <c r="D315" s="388" t="s">
        <v>1090</v>
      </c>
      <c r="E315" s="401"/>
      <c r="F315" s="374"/>
      <c r="G315" s="375"/>
      <c r="H315" s="374"/>
      <c r="I315" s="376"/>
    </row>
    <row r="316" spans="1:9" x14ac:dyDescent="0.2">
      <c r="A316" s="15" t="s">
        <v>0</v>
      </c>
      <c r="B316" s="16" t="s">
        <v>1079</v>
      </c>
      <c r="C316" s="401"/>
      <c r="D316" s="388" t="s">
        <v>1091</v>
      </c>
      <c r="E316" s="37"/>
      <c r="F316" s="374"/>
      <c r="G316" s="375"/>
      <c r="H316" s="374"/>
      <c r="I316" s="376"/>
    </row>
    <row r="317" spans="1:9" x14ac:dyDescent="0.2">
      <c r="A317" s="15" t="s">
        <v>0</v>
      </c>
      <c r="B317" s="16" t="s">
        <v>1079</v>
      </c>
      <c r="C317" s="401"/>
      <c r="D317" s="388" t="s">
        <v>1092</v>
      </c>
      <c r="E317" s="37"/>
      <c r="F317" s="374"/>
      <c r="G317" s="375"/>
      <c r="H317" s="374"/>
      <c r="I317" s="376"/>
    </row>
    <row r="318" spans="1:9" x14ac:dyDescent="0.2">
      <c r="A318" s="15" t="s">
        <v>0</v>
      </c>
      <c r="B318" s="16" t="s">
        <v>1079</v>
      </c>
      <c r="C318" s="404" t="s">
        <v>108</v>
      </c>
      <c r="D318" s="405" t="s">
        <v>1093</v>
      </c>
      <c r="E318" s="37" t="s">
        <v>1094</v>
      </c>
      <c r="F318" s="406">
        <v>2</v>
      </c>
      <c r="G318" s="407"/>
      <c r="H318" s="408">
        <f>$F318*G318</f>
        <v>0</v>
      </c>
      <c r="I318" s="409"/>
    </row>
    <row r="319" spans="1:9" ht="33.75" hidden="1" x14ac:dyDescent="0.2">
      <c r="A319" s="15" t="s">
        <v>0</v>
      </c>
      <c r="C319" s="404" t="s">
        <v>111</v>
      </c>
      <c r="D319" s="405" t="s">
        <v>126</v>
      </c>
      <c r="E319" s="37" t="s">
        <v>1094</v>
      </c>
      <c r="F319" s="406">
        <v>2</v>
      </c>
      <c r="G319" s="407"/>
      <c r="H319" s="408">
        <f>$F319*G319</f>
        <v>0</v>
      </c>
      <c r="I319" s="409"/>
    </row>
    <row r="320" spans="1:9" hidden="1" x14ac:dyDescent="0.2">
      <c r="A320" s="15" t="s">
        <v>0</v>
      </c>
      <c r="B320" s="28"/>
      <c r="C320" s="401"/>
      <c r="D320" s="388"/>
      <c r="E320" s="37"/>
      <c r="F320" s="374"/>
      <c r="G320" s="407"/>
      <c r="H320" s="408"/>
      <c r="I320" s="376"/>
    </row>
    <row r="321" spans="1:9" hidden="1" x14ac:dyDescent="0.2">
      <c r="A321" s="15" t="s">
        <v>0</v>
      </c>
      <c r="B321" s="28"/>
      <c r="C321" s="400">
        <v>2</v>
      </c>
      <c r="D321" s="388" t="s">
        <v>1095</v>
      </c>
      <c r="E321" s="37"/>
      <c r="F321" s="374"/>
      <c r="G321" s="407"/>
      <c r="H321" s="408"/>
      <c r="I321" s="376"/>
    </row>
    <row r="322" spans="1:9" hidden="1" x14ac:dyDescent="0.2">
      <c r="A322" s="15" t="s">
        <v>0</v>
      </c>
      <c r="B322" s="28"/>
      <c r="C322" s="401"/>
      <c r="D322" s="388" t="s">
        <v>1096</v>
      </c>
      <c r="E322" s="37" t="s">
        <v>358</v>
      </c>
      <c r="F322" s="374">
        <f>F317*2175</f>
        <v>0</v>
      </c>
      <c r="G322" s="407"/>
      <c r="H322" s="408">
        <f>$F322*G322</f>
        <v>0</v>
      </c>
      <c r="I322" s="376"/>
    </row>
    <row r="323" spans="1:9" hidden="1" x14ac:dyDescent="0.2">
      <c r="A323" s="15" t="s">
        <v>0</v>
      </c>
      <c r="B323" s="28"/>
      <c r="C323" s="401"/>
      <c r="D323" s="388" t="s">
        <v>1097</v>
      </c>
      <c r="E323" s="37" t="s">
        <v>358</v>
      </c>
      <c r="F323" s="374">
        <f>F317*2350</f>
        <v>0</v>
      </c>
      <c r="G323" s="407"/>
      <c r="H323" s="408">
        <f>$F323*G323</f>
        <v>0</v>
      </c>
      <c r="I323" s="376"/>
    </row>
    <row r="324" spans="1:9" hidden="1" x14ac:dyDescent="0.2">
      <c r="A324" s="15" t="s">
        <v>0</v>
      </c>
      <c r="B324" s="28"/>
      <c r="C324" s="401"/>
      <c r="D324" s="388" t="s">
        <v>1098</v>
      </c>
      <c r="E324" s="37" t="s">
        <v>358</v>
      </c>
      <c r="F324" s="374">
        <f>F317*675</f>
        <v>0</v>
      </c>
      <c r="G324" s="407"/>
      <c r="H324" s="408">
        <f>$F324*G324</f>
        <v>0</v>
      </c>
      <c r="I324" s="376"/>
    </row>
    <row r="325" spans="1:9" hidden="1" x14ac:dyDescent="0.2">
      <c r="A325" s="15" t="s">
        <v>0</v>
      </c>
      <c r="B325" s="28"/>
      <c r="C325" s="410"/>
      <c r="D325" s="388" t="s">
        <v>1099</v>
      </c>
      <c r="E325" s="37" t="s">
        <v>358</v>
      </c>
      <c r="F325" s="374">
        <f>F317*675</f>
        <v>0</v>
      </c>
      <c r="G325" s="407"/>
      <c r="H325" s="408">
        <f>$F325*G325</f>
        <v>0</v>
      </c>
      <c r="I325" s="376"/>
    </row>
    <row r="326" spans="1:9" hidden="1" x14ac:dyDescent="0.2">
      <c r="A326" s="15" t="s">
        <v>0</v>
      </c>
      <c r="B326" s="28"/>
      <c r="C326" s="401"/>
      <c r="D326" s="411"/>
      <c r="E326" s="37"/>
      <c r="F326" s="374"/>
      <c r="G326" s="407"/>
      <c r="H326" s="408"/>
      <c r="I326" s="376"/>
    </row>
    <row r="327" spans="1:9" ht="56.25" x14ac:dyDescent="0.2">
      <c r="A327" s="15" t="s">
        <v>0</v>
      </c>
      <c r="B327" s="28" t="s">
        <v>1100</v>
      </c>
      <c r="C327" s="400">
        <v>1</v>
      </c>
      <c r="D327" s="388" t="s">
        <v>1101</v>
      </c>
      <c r="E327" s="37"/>
      <c r="F327" s="374"/>
      <c r="G327" s="407"/>
      <c r="H327" s="408"/>
      <c r="I327" s="376"/>
    </row>
    <row r="328" spans="1:9" x14ac:dyDescent="0.2">
      <c r="A328" s="15" t="s">
        <v>0</v>
      </c>
      <c r="B328" s="28" t="s">
        <v>1100</v>
      </c>
      <c r="C328" s="401"/>
      <c r="D328" s="389"/>
      <c r="E328" s="412"/>
      <c r="F328" s="413"/>
      <c r="G328" s="407"/>
      <c r="H328" s="408"/>
      <c r="I328" s="414"/>
    </row>
    <row r="329" spans="1:9" x14ac:dyDescent="0.2">
      <c r="A329" s="15" t="s">
        <v>0</v>
      </c>
      <c r="B329" s="28" t="s">
        <v>1100</v>
      </c>
      <c r="C329" s="401"/>
      <c r="D329" s="389" t="s">
        <v>1102</v>
      </c>
      <c r="E329" s="412"/>
      <c r="F329" s="413"/>
      <c r="G329" s="407"/>
      <c r="H329" s="408"/>
      <c r="I329" s="414"/>
    </row>
    <row r="330" spans="1:9" x14ac:dyDescent="0.2">
      <c r="A330" s="15" t="s">
        <v>0</v>
      </c>
      <c r="B330" s="28" t="s">
        <v>1100</v>
      </c>
      <c r="C330" s="401"/>
      <c r="D330" s="389" t="s">
        <v>1103</v>
      </c>
      <c r="E330" s="30"/>
      <c r="F330" s="31"/>
      <c r="G330" s="407"/>
      <c r="H330" s="408"/>
      <c r="I330" s="33"/>
    </row>
    <row r="331" spans="1:9" x14ac:dyDescent="0.2">
      <c r="A331" s="15" t="s">
        <v>0</v>
      </c>
      <c r="B331" s="28" t="s">
        <v>1100</v>
      </c>
      <c r="C331" s="401"/>
      <c r="D331" s="389" t="s">
        <v>1104</v>
      </c>
      <c r="E331" s="412"/>
      <c r="F331" s="413"/>
      <c r="G331" s="407"/>
      <c r="H331" s="408"/>
      <c r="I331" s="414"/>
    </row>
    <row r="332" spans="1:9" x14ac:dyDescent="0.2">
      <c r="A332" s="15" t="s">
        <v>0</v>
      </c>
      <c r="B332" s="28" t="s">
        <v>1100</v>
      </c>
      <c r="C332" s="401"/>
      <c r="D332" s="389" t="s">
        <v>1105</v>
      </c>
      <c r="E332" s="30"/>
      <c r="F332" s="31"/>
      <c r="G332" s="407"/>
      <c r="H332" s="408"/>
      <c r="I332" s="33"/>
    </row>
    <row r="333" spans="1:9" ht="22.5" x14ac:dyDescent="0.2">
      <c r="A333" s="15" t="s">
        <v>0</v>
      </c>
      <c r="B333" s="28" t="s">
        <v>1100</v>
      </c>
      <c r="C333" s="400"/>
      <c r="D333" s="387" t="s">
        <v>1106</v>
      </c>
      <c r="E333" s="37"/>
      <c r="F333" s="374"/>
      <c r="G333" s="407"/>
      <c r="H333" s="408"/>
      <c r="I333" s="376"/>
    </row>
    <row r="334" spans="1:9" x14ac:dyDescent="0.2">
      <c r="A334" s="15" t="s">
        <v>0</v>
      </c>
      <c r="B334" s="28" t="s">
        <v>1100</v>
      </c>
      <c r="C334" s="401"/>
      <c r="D334" s="389" t="s">
        <v>1107</v>
      </c>
      <c r="E334" s="412"/>
      <c r="F334" s="413"/>
      <c r="G334" s="407"/>
      <c r="H334" s="408"/>
      <c r="I334" s="414"/>
    </row>
    <row r="335" spans="1:9" x14ac:dyDescent="0.2">
      <c r="A335" s="15" t="s">
        <v>0</v>
      </c>
      <c r="B335" s="28" t="s">
        <v>1100</v>
      </c>
      <c r="C335" s="401"/>
      <c r="D335" s="389" t="s">
        <v>1108</v>
      </c>
      <c r="E335" s="412"/>
      <c r="F335" s="413"/>
      <c r="G335" s="407"/>
      <c r="H335" s="408"/>
      <c r="I335" s="414"/>
    </row>
    <row r="336" spans="1:9" x14ac:dyDescent="0.2">
      <c r="A336" s="15" t="s">
        <v>0</v>
      </c>
      <c r="B336" s="28" t="s">
        <v>1100</v>
      </c>
      <c r="C336" s="404" t="s">
        <v>108</v>
      </c>
      <c r="D336" s="405" t="s">
        <v>1109</v>
      </c>
      <c r="E336" s="37" t="s">
        <v>136</v>
      </c>
      <c r="F336" s="406">
        <v>1</v>
      </c>
      <c r="G336" s="407"/>
      <c r="H336" s="408">
        <f>$F336*G336</f>
        <v>0</v>
      </c>
      <c r="I336" s="409"/>
    </row>
    <row r="337" spans="1:9" ht="33.75" hidden="1" x14ac:dyDescent="0.2">
      <c r="A337" s="15" t="s">
        <v>0</v>
      </c>
      <c r="C337" s="404" t="s">
        <v>111</v>
      </c>
      <c r="D337" s="405" t="s">
        <v>126</v>
      </c>
      <c r="E337" s="37" t="s">
        <v>136</v>
      </c>
      <c r="F337" s="406">
        <v>1</v>
      </c>
      <c r="G337" s="407"/>
      <c r="H337" s="408">
        <f>$F337*G337</f>
        <v>0</v>
      </c>
      <c r="I337" s="409"/>
    </row>
    <row r="338" spans="1:9" hidden="1" x14ac:dyDescent="0.2">
      <c r="A338" s="15" t="s">
        <v>0</v>
      </c>
      <c r="B338" s="34"/>
      <c r="C338" s="401"/>
      <c r="D338" s="389"/>
      <c r="E338" s="412"/>
      <c r="F338" s="415"/>
      <c r="G338" s="407"/>
      <c r="H338" s="408"/>
      <c r="I338" s="416"/>
    </row>
    <row r="339" spans="1:9" ht="33.75" hidden="1" x14ac:dyDescent="0.2">
      <c r="A339" s="15" t="s">
        <v>0</v>
      </c>
      <c r="C339" s="400">
        <v>2</v>
      </c>
      <c r="D339" s="36" t="s">
        <v>1110</v>
      </c>
      <c r="F339" s="343"/>
      <c r="G339" s="407"/>
      <c r="H339" s="408"/>
      <c r="I339" s="417"/>
    </row>
    <row r="340" spans="1:9" hidden="1" x14ac:dyDescent="0.2">
      <c r="A340" s="15" t="s">
        <v>0</v>
      </c>
      <c r="C340" s="340"/>
      <c r="D340" s="36" t="s">
        <v>1111</v>
      </c>
      <c r="E340" s="37" t="s">
        <v>1094</v>
      </c>
      <c r="F340" s="418">
        <v>2</v>
      </c>
      <c r="G340" s="407"/>
      <c r="H340" s="408">
        <f>$F340*G340</f>
        <v>0</v>
      </c>
      <c r="I340" s="419"/>
    </row>
    <row r="341" spans="1:9" hidden="1" x14ac:dyDescent="0.2">
      <c r="A341" s="15" t="s">
        <v>0</v>
      </c>
      <c r="B341" s="28"/>
      <c r="C341" s="401"/>
      <c r="D341" s="389"/>
      <c r="E341" s="37"/>
      <c r="F341" s="418"/>
      <c r="G341" s="407"/>
      <c r="H341" s="408"/>
      <c r="I341" s="419"/>
    </row>
    <row r="342" spans="1:9" ht="22.5" hidden="1" x14ac:dyDescent="0.2">
      <c r="A342" s="15" t="s">
        <v>0</v>
      </c>
      <c r="B342" s="28"/>
      <c r="C342" s="400">
        <v>3</v>
      </c>
      <c r="D342" s="389" t="s">
        <v>1112</v>
      </c>
      <c r="E342" s="37"/>
      <c r="F342" s="418"/>
      <c r="G342" s="407"/>
      <c r="H342" s="408"/>
      <c r="I342" s="419"/>
    </row>
    <row r="343" spans="1:9" hidden="1" x14ac:dyDescent="0.2">
      <c r="A343" s="15" t="s">
        <v>0</v>
      </c>
      <c r="B343" s="28"/>
      <c r="C343" s="400"/>
      <c r="D343" s="389"/>
      <c r="E343" s="37"/>
      <c r="F343" s="418"/>
      <c r="G343" s="407"/>
      <c r="H343" s="408"/>
      <c r="I343" s="419"/>
    </row>
    <row r="344" spans="1:9" hidden="1" x14ac:dyDescent="0.2">
      <c r="A344" s="15" t="s">
        <v>0</v>
      </c>
      <c r="B344" s="28"/>
      <c r="C344" s="401"/>
      <c r="D344" s="420" t="s">
        <v>1113</v>
      </c>
      <c r="E344" s="37" t="s">
        <v>136</v>
      </c>
      <c r="F344" s="418">
        <v>2</v>
      </c>
      <c r="G344" s="407"/>
      <c r="H344" s="408">
        <f>$F344*G344</f>
        <v>0</v>
      </c>
      <c r="I344" s="419"/>
    </row>
    <row r="345" spans="1:9" hidden="1" x14ac:dyDescent="0.2">
      <c r="A345" s="15" t="s">
        <v>0</v>
      </c>
      <c r="B345" s="28"/>
      <c r="C345" s="401"/>
      <c r="D345" s="420"/>
      <c r="E345" s="401"/>
      <c r="F345" s="374"/>
      <c r="G345" s="407"/>
      <c r="H345" s="408"/>
      <c r="I345" s="376"/>
    </row>
    <row r="346" spans="1:9" hidden="1" x14ac:dyDescent="0.2">
      <c r="A346" s="15" t="s">
        <v>0</v>
      </c>
      <c r="B346" s="28"/>
      <c r="C346" s="401"/>
      <c r="D346" s="420"/>
      <c r="E346" s="401"/>
      <c r="F346" s="374"/>
      <c r="G346" s="407"/>
      <c r="H346" s="408"/>
      <c r="I346" s="376"/>
    </row>
    <row r="347" spans="1:9" x14ac:dyDescent="0.2">
      <c r="A347" s="15" t="s">
        <v>0</v>
      </c>
      <c r="B347" s="16" t="s">
        <v>1100</v>
      </c>
      <c r="C347" s="400">
        <v>4</v>
      </c>
      <c r="D347" s="387" t="s">
        <v>1114</v>
      </c>
      <c r="E347" s="37"/>
      <c r="F347" s="374"/>
      <c r="G347" s="407"/>
      <c r="H347" s="408"/>
      <c r="I347" s="376"/>
    </row>
    <row r="348" spans="1:9" x14ac:dyDescent="0.2">
      <c r="A348" s="15" t="s">
        <v>0</v>
      </c>
      <c r="B348" s="16" t="s">
        <v>1100</v>
      </c>
      <c r="C348" s="400"/>
      <c r="D348" s="383" t="s">
        <v>1115</v>
      </c>
      <c r="E348" s="412"/>
      <c r="F348" s="413"/>
      <c r="G348" s="407"/>
      <c r="H348" s="408"/>
      <c r="I348" s="414"/>
    </row>
    <row r="349" spans="1:9" ht="67.5" x14ac:dyDescent="0.2">
      <c r="A349" s="15" t="s">
        <v>0</v>
      </c>
      <c r="B349" s="16" t="s">
        <v>1100</v>
      </c>
      <c r="C349" s="400"/>
      <c r="D349" s="36" t="s">
        <v>1116</v>
      </c>
      <c r="E349" s="412"/>
      <c r="F349" s="413"/>
      <c r="G349" s="407"/>
      <c r="H349" s="408"/>
      <c r="I349" s="414"/>
    </row>
    <row r="350" spans="1:9" ht="112.5" x14ac:dyDescent="0.2">
      <c r="A350" s="15" t="s">
        <v>0</v>
      </c>
      <c r="B350" s="16" t="s">
        <v>1100</v>
      </c>
      <c r="C350" s="400"/>
      <c r="D350" s="36" t="s">
        <v>1117</v>
      </c>
      <c r="E350" s="412"/>
      <c r="F350" s="413"/>
      <c r="G350" s="407"/>
      <c r="H350" s="408"/>
      <c r="I350" s="414"/>
    </row>
    <row r="351" spans="1:9" x14ac:dyDescent="0.2">
      <c r="A351" s="15" t="s">
        <v>0</v>
      </c>
      <c r="B351" s="16" t="s">
        <v>1100</v>
      </c>
      <c r="C351" s="401"/>
      <c r="D351" s="383" t="s">
        <v>1118</v>
      </c>
      <c r="E351" s="37"/>
      <c r="F351" s="374"/>
      <c r="G351" s="407"/>
      <c r="H351" s="408"/>
      <c r="I351" s="376"/>
    </row>
    <row r="352" spans="1:9" ht="33.75" x14ac:dyDescent="0.2">
      <c r="A352" s="15" t="s">
        <v>0</v>
      </c>
      <c r="B352" s="16" t="s">
        <v>1100</v>
      </c>
      <c r="C352" s="401"/>
      <c r="D352" s="383" t="s">
        <v>1119</v>
      </c>
      <c r="E352" s="37"/>
      <c r="F352" s="374"/>
      <c r="G352" s="407"/>
      <c r="H352" s="408"/>
      <c r="I352" s="376"/>
    </row>
    <row r="353" spans="1:9" x14ac:dyDescent="0.2">
      <c r="A353" s="15" t="s">
        <v>0</v>
      </c>
      <c r="B353" s="16" t="s">
        <v>1100</v>
      </c>
      <c r="C353" s="340"/>
      <c r="D353" s="383" t="s">
        <v>1120</v>
      </c>
      <c r="F353" s="345"/>
      <c r="G353" s="407"/>
      <c r="H353" s="408"/>
      <c r="I353" s="378"/>
    </row>
    <row r="354" spans="1:9" x14ac:dyDescent="0.2">
      <c r="A354" s="15" t="s">
        <v>0</v>
      </c>
      <c r="B354" s="16" t="s">
        <v>1100</v>
      </c>
      <c r="C354" s="340"/>
      <c r="D354" s="383" t="s">
        <v>1121</v>
      </c>
      <c r="G354" s="407"/>
      <c r="H354" s="408"/>
      <c r="I354" s="373"/>
    </row>
    <row r="355" spans="1:9" x14ac:dyDescent="0.2">
      <c r="A355" s="15" t="s">
        <v>0</v>
      </c>
      <c r="B355" s="16" t="s">
        <v>1100</v>
      </c>
      <c r="C355" s="404" t="s">
        <v>108</v>
      </c>
      <c r="D355" s="405" t="s">
        <v>1122</v>
      </c>
      <c r="E355" s="15" t="s">
        <v>1094</v>
      </c>
      <c r="F355" s="343">
        <v>2</v>
      </c>
      <c r="G355" s="407"/>
      <c r="H355" s="408">
        <f>$F355*G355</f>
        <v>0</v>
      </c>
      <c r="I355" s="417"/>
    </row>
    <row r="356" spans="1:9" ht="33.75" hidden="1" x14ac:dyDescent="0.2">
      <c r="A356" s="15" t="s">
        <v>0</v>
      </c>
      <c r="C356" s="404" t="s">
        <v>111</v>
      </c>
      <c r="D356" s="405" t="s">
        <v>126</v>
      </c>
      <c r="E356" s="15" t="s">
        <v>1094</v>
      </c>
      <c r="F356" s="343">
        <v>2</v>
      </c>
      <c r="G356" s="407"/>
      <c r="H356" s="408">
        <f>$F356*G356</f>
        <v>0</v>
      </c>
      <c r="I356" s="417"/>
    </row>
    <row r="357" spans="1:9" hidden="1" x14ac:dyDescent="0.2">
      <c r="A357" s="15" t="s">
        <v>0</v>
      </c>
      <c r="B357" s="28"/>
      <c r="C357" s="401"/>
      <c r="D357" s="387"/>
      <c r="E357" s="37"/>
      <c r="F357" s="374"/>
      <c r="G357" s="407"/>
      <c r="H357" s="408"/>
      <c r="I357" s="376"/>
    </row>
    <row r="358" spans="1:9" ht="22.5" hidden="1" x14ac:dyDescent="0.2">
      <c r="A358" s="15" t="s">
        <v>0</v>
      </c>
      <c r="B358" s="28"/>
      <c r="C358" s="400">
        <v>5</v>
      </c>
      <c r="D358" s="387" t="s">
        <v>1123</v>
      </c>
      <c r="E358" s="37" t="s">
        <v>1094</v>
      </c>
      <c r="F358" s="418">
        <v>2</v>
      </c>
      <c r="G358" s="407"/>
      <c r="H358" s="408">
        <f>$F358*G358</f>
        <v>0</v>
      </c>
      <c r="I358" s="419"/>
    </row>
    <row r="359" spans="1:9" hidden="1" x14ac:dyDescent="0.2">
      <c r="A359" s="15" t="s">
        <v>0</v>
      </c>
      <c r="B359" s="28"/>
      <c r="C359" s="401"/>
      <c r="D359" s="387"/>
      <c r="E359" s="37"/>
      <c r="F359" s="374"/>
      <c r="G359" s="407"/>
      <c r="H359" s="408"/>
      <c r="I359" s="376"/>
    </row>
    <row r="360" spans="1:9" ht="22.5" hidden="1" x14ac:dyDescent="0.2">
      <c r="A360" s="15" t="s">
        <v>0</v>
      </c>
      <c r="B360" s="28"/>
      <c r="C360" s="400">
        <v>6</v>
      </c>
      <c r="D360" s="387" t="s">
        <v>1124</v>
      </c>
      <c r="E360" s="37" t="s">
        <v>1094</v>
      </c>
      <c r="F360" s="418">
        <v>2</v>
      </c>
      <c r="G360" s="407"/>
      <c r="H360" s="408">
        <f>$F360*G360</f>
        <v>0</v>
      </c>
      <c r="I360" s="419"/>
    </row>
    <row r="361" spans="1:9" hidden="1" x14ac:dyDescent="0.2">
      <c r="A361" s="15" t="s">
        <v>0</v>
      </c>
      <c r="B361" s="28"/>
      <c r="C361" s="401"/>
      <c r="D361" s="387"/>
      <c r="E361" s="37"/>
      <c r="F361" s="374"/>
      <c r="G361" s="407"/>
      <c r="H361" s="408"/>
      <c r="I361" s="376"/>
    </row>
    <row r="362" spans="1:9" ht="33.75" hidden="1" x14ac:dyDescent="0.2">
      <c r="A362" s="15" t="s">
        <v>0</v>
      </c>
      <c r="B362" s="28"/>
      <c r="C362" s="400">
        <v>7</v>
      </c>
      <c r="D362" s="411" t="s">
        <v>1125</v>
      </c>
      <c r="E362" s="30"/>
      <c r="F362" s="374"/>
      <c r="G362" s="407"/>
      <c r="H362" s="408"/>
      <c r="I362" s="376"/>
    </row>
    <row r="363" spans="1:9" hidden="1" x14ac:dyDescent="0.2">
      <c r="A363" s="15" t="s">
        <v>0</v>
      </c>
      <c r="B363" s="28"/>
      <c r="C363" s="401"/>
      <c r="D363" s="421" t="s">
        <v>1126</v>
      </c>
      <c r="E363" s="37" t="s">
        <v>136</v>
      </c>
      <c r="F363" s="418">
        <v>2</v>
      </c>
      <c r="G363" s="407"/>
      <c r="H363" s="408">
        <f>$F363*G363</f>
        <v>0</v>
      </c>
      <c r="I363" s="419"/>
    </row>
    <row r="364" spans="1:9" hidden="1" x14ac:dyDescent="0.2">
      <c r="A364" s="15" t="s">
        <v>0</v>
      </c>
      <c r="B364" s="28"/>
      <c r="C364" s="401"/>
      <c r="D364" s="421"/>
      <c r="E364" s="30"/>
      <c r="F364" s="374"/>
      <c r="G364" s="407"/>
      <c r="H364" s="408"/>
      <c r="I364" s="376"/>
    </row>
    <row r="365" spans="1:9" ht="22.5" hidden="1" x14ac:dyDescent="0.2">
      <c r="A365" s="15" t="s">
        <v>0</v>
      </c>
      <c r="B365" s="28"/>
      <c r="C365" s="400">
        <v>8</v>
      </c>
      <c r="D365" s="411" t="s">
        <v>1127</v>
      </c>
      <c r="E365" s="30"/>
      <c r="F365" s="374"/>
      <c r="G365" s="407"/>
      <c r="H365" s="408"/>
      <c r="I365" s="376"/>
    </row>
    <row r="366" spans="1:9" hidden="1" x14ac:dyDescent="0.2">
      <c r="A366" s="15" t="s">
        <v>0</v>
      </c>
      <c r="B366" s="28"/>
      <c r="C366" s="401"/>
      <c r="D366" s="421" t="s">
        <v>1126</v>
      </c>
      <c r="E366" s="37" t="s">
        <v>136</v>
      </c>
      <c r="F366" s="418">
        <v>2</v>
      </c>
      <c r="G366" s="407"/>
      <c r="H366" s="408">
        <f>$F366*G366</f>
        <v>0</v>
      </c>
      <c r="I366" s="419"/>
    </row>
    <row r="367" spans="1:9" hidden="1" x14ac:dyDescent="0.2">
      <c r="A367" s="15" t="s">
        <v>0</v>
      </c>
      <c r="B367" s="28"/>
      <c r="C367" s="401"/>
      <c r="D367" s="389"/>
      <c r="E367" s="37"/>
      <c r="F367" s="374"/>
      <c r="G367" s="407"/>
      <c r="H367" s="408"/>
      <c r="I367" s="376"/>
    </row>
    <row r="368" spans="1:9" ht="22.5" hidden="1" x14ac:dyDescent="0.2">
      <c r="A368" s="15" t="s">
        <v>0</v>
      </c>
      <c r="B368" s="28"/>
      <c r="C368" s="400">
        <v>9</v>
      </c>
      <c r="D368" s="389" t="s">
        <v>1128</v>
      </c>
      <c r="E368" s="30" t="s">
        <v>1094</v>
      </c>
      <c r="F368" s="418">
        <v>2</v>
      </c>
      <c r="G368" s="407"/>
      <c r="H368" s="408">
        <f>$F368*G368</f>
        <v>0</v>
      </c>
      <c r="I368" s="419"/>
    </row>
    <row r="369" spans="1:9" hidden="1" x14ac:dyDescent="0.2">
      <c r="A369" s="15" t="s">
        <v>0</v>
      </c>
      <c r="B369" s="28"/>
      <c r="C369" s="400"/>
      <c r="D369" s="389"/>
      <c r="E369" s="30"/>
      <c r="F369" s="374"/>
      <c r="G369" s="407"/>
      <c r="H369" s="408"/>
      <c r="I369" s="376"/>
    </row>
    <row r="370" spans="1:9" ht="22.5" hidden="1" x14ac:dyDescent="0.2">
      <c r="A370" s="15" t="s">
        <v>0</v>
      </c>
      <c r="B370" s="28"/>
      <c r="C370" s="400">
        <v>10</v>
      </c>
      <c r="D370" s="389" t="s">
        <v>1129</v>
      </c>
      <c r="E370" s="30" t="s">
        <v>1094</v>
      </c>
      <c r="F370" s="418">
        <v>2</v>
      </c>
      <c r="G370" s="407"/>
      <c r="H370" s="408">
        <f>$F370*G370</f>
        <v>0</v>
      </c>
      <c r="I370" s="419"/>
    </row>
    <row r="371" spans="1:9" hidden="1" x14ac:dyDescent="0.2">
      <c r="A371" s="15" t="s">
        <v>0</v>
      </c>
      <c r="B371" s="28"/>
      <c r="C371" s="401"/>
      <c r="D371" s="389"/>
      <c r="E371" s="37"/>
      <c r="F371" s="374"/>
      <c r="G371" s="407"/>
      <c r="H371" s="408"/>
      <c r="I371" s="376"/>
    </row>
    <row r="372" spans="1:9" ht="22.5" hidden="1" x14ac:dyDescent="0.2">
      <c r="A372" s="15" t="s">
        <v>0</v>
      </c>
      <c r="C372" s="400">
        <v>11</v>
      </c>
      <c r="D372" s="36" t="s">
        <v>1130</v>
      </c>
      <c r="E372" s="15" t="s">
        <v>1094</v>
      </c>
      <c r="F372" s="343">
        <v>1</v>
      </c>
      <c r="G372" s="407"/>
      <c r="H372" s="408">
        <f>$F372*G372</f>
        <v>0</v>
      </c>
      <c r="I372" s="417"/>
    </row>
    <row r="373" spans="1:9" hidden="1" x14ac:dyDescent="0.2">
      <c r="A373" s="15" t="s">
        <v>0</v>
      </c>
      <c r="C373" s="400"/>
      <c r="F373" s="345"/>
      <c r="G373" s="407"/>
      <c r="H373" s="29"/>
      <c r="I373" s="378"/>
    </row>
    <row r="374" spans="1:9" hidden="1" x14ac:dyDescent="0.2">
      <c r="A374" s="15" t="s">
        <v>1131</v>
      </c>
      <c r="B374" s="347"/>
      <c r="C374" s="422" t="s">
        <v>1077</v>
      </c>
      <c r="D374" s="423" t="str">
        <f>"UKUPNO "&amp;D303</f>
        <v>UKUPNO MEHANIČKI TRETMAN VODE (FILTRACIJA)</v>
      </c>
      <c r="E374" s="424"/>
      <c r="F374" s="425"/>
      <c r="G374" s="426"/>
      <c r="H374" s="348">
        <f>SUM(H318:H373)</f>
        <v>0</v>
      </c>
      <c r="I374" s="427"/>
    </row>
    <row r="375" spans="1:9" hidden="1" x14ac:dyDescent="0.2">
      <c r="A375" s="15" t="s">
        <v>0</v>
      </c>
      <c r="B375" s="28"/>
      <c r="C375" s="428" t="s">
        <v>1132</v>
      </c>
      <c r="D375" s="399" t="s">
        <v>1133</v>
      </c>
      <c r="E375" s="28"/>
      <c r="F375" s="374"/>
      <c r="G375" s="407"/>
      <c r="H375" s="29"/>
      <c r="I375" s="376"/>
    </row>
    <row r="376" spans="1:9" hidden="1" x14ac:dyDescent="0.2">
      <c r="A376" s="15" t="s">
        <v>0</v>
      </c>
      <c r="B376" s="28"/>
      <c r="C376" s="428"/>
      <c r="D376" s="399"/>
      <c r="E376" s="28"/>
      <c r="F376" s="374"/>
      <c r="G376" s="407"/>
      <c r="H376" s="29"/>
      <c r="I376" s="376"/>
    </row>
    <row r="377" spans="1:9" ht="45" hidden="1" x14ac:dyDescent="0.2">
      <c r="A377" s="15" t="s">
        <v>0</v>
      </c>
      <c r="B377" s="28"/>
      <c r="C377" s="400">
        <v>1</v>
      </c>
      <c r="D377" s="389" t="s">
        <v>1134</v>
      </c>
      <c r="E377" s="37"/>
      <c r="F377" s="374"/>
      <c r="G377" s="407"/>
      <c r="H377" s="29"/>
      <c r="I377" s="376"/>
    </row>
    <row r="378" spans="1:9" hidden="1" x14ac:dyDescent="0.2">
      <c r="A378" s="15" t="s">
        <v>0</v>
      </c>
      <c r="C378" s="401"/>
      <c r="D378" s="389" t="s">
        <v>1135</v>
      </c>
      <c r="E378" s="37" t="s">
        <v>136</v>
      </c>
      <c r="F378" s="418">
        <v>4</v>
      </c>
      <c r="G378" s="407"/>
      <c r="H378" s="408">
        <f t="shared" ref="H378:H392" si="0">$F378*G378</f>
        <v>0</v>
      </c>
      <c r="I378" s="419"/>
    </row>
    <row r="379" spans="1:9" hidden="1" x14ac:dyDescent="0.2">
      <c r="A379" s="15" t="s">
        <v>0</v>
      </c>
      <c r="C379" s="401"/>
      <c r="D379" s="389" t="s">
        <v>1136</v>
      </c>
      <c r="E379" s="37" t="s">
        <v>136</v>
      </c>
      <c r="F379" s="418">
        <v>4</v>
      </c>
      <c r="G379" s="407"/>
      <c r="H379" s="408">
        <f t="shared" si="0"/>
        <v>0</v>
      </c>
      <c r="I379" s="419"/>
    </row>
    <row r="380" spans="1:9" hidden="1" x14ac:dyDescent="0.2">
      <c r="A380" s="15" t="s">
        <v>0</v>
      </c>
      <c r="C380" s="401"/>
      <c r="D380" s="389" t="s">
        <v>1137</v>
      </c>
      <c r="E380" s="37" t="s">
        <v>136</v>
      </c>
      <c r="F380" s="418">
        <v>1</v>
      </c>
      <c r="G380" s="407"/>
      <c r="H380" s="408">
        <f t="shared" si="0"/>
        <v>0</v>
      </c>
      <c r="I380" s="419"/>
    </row>
    <row r="381" spans="1:9" hidden="1" x14ac:dyDescent="0.2">
      <c r="A381" s="15" t="s">
        <v>0</v>
      </c>
      <c r="C381" s="401"/>
      <c r="D381" s="389" t="s">
        <v>1138</v>
      </c>
      <c r="E381" s="37" t="s">
        <v>136</v>
      </c>
      <c r="F381" s="418">
        <v>2</v>
      </c>
      <c r="G381" s="407"/>
      <c r="H381" s="408">
        <f t="shared" si="0"/>
        <v>0</v>
      </c>
      <c r="I381" s="419"/>
    </row>
    <row r="382" spans="1:9" hidden="1" x14ac:dyDescent="0.2">
      <c r="A382" s="15" t="s">
        <v>0</v>
      </c>
      <c r="C382" s="401"/>
      <c r="D382" s="389" t="s">
        <v>1139</v>
      </c>
      <c r="E382" s="37" t="s">
        <v>136</v>
      </c>
      <c r="F382" s="418">
        <v>1</v>
      </c>
      <c r="G382" s="407"/>
      <c r="H382" s="408">
        <f t="shared" si="0"/>
        <v>0</v>
      </c>
      <c r="I382" s="419"/>
    </row>
    <row r="383" spans="1:9" hidden="1" x14ac:dyDescent="0.2">
      <c r="A383" s="15" t="s">
        <v>0</v>
      </c>
      <c r="B383" s="28"/>
      <c r="C383" s="401"/>
      <c r="D383" s="389" t="s">
        <v>1140</v>
      </c>
      <c r="E383" s="37" t="s">
        <v>136</v>
      </c>
      <c r="F383" s="418">
        <v>3</v>
      </c>
      <c r="G383" s="407"/>
      <c r="H383" s="408">
        <f t="shared" si="0"/>
        <v>0</v>
      </c>
      <c r="I383" s="419"/>
    </row>
    <row r="384" spans="1:9" hidden="1" x14ac:dyDescent="0.2">
      <c r="A384" s="15" t="s">
        <v>0</v>
      </c>
      <c r="B384" s="28"/>
      <c r="C384" s="401"/>
      <c r="D384" s="389" t="s">
        <v>1141</v>
      </c>
      <c r="E384" s="37" t="s">
        <v>136</v>
      </c>
      <c r="F384" s="418">
        <v>1</v>
      </c>
      <c r="G384" s="407"/>
      <c r="H384" s="408">
        <f t="shared" si="0"/>
        <v>0</v>
      </c>
      <c r="I384" s="419"/>
    </row>
    <row r="385" spans="1:9" hidden="1" x14ac:dyDescent="0.2">
      <c r="A385" s="15" t="s">
        <v>0</v>
      </c>
      <c r="C385" s="401"/>
      <c r="D385" s="389" t="s">
        <v>1142</v>
      </c>
      <c r="E385" s="37" t="s">
        <v>136</v>
      </c>
      <c r="F385" s="418">
        <v>20</v>
      </c>
      <c r="G385" s="407"/>
      <c r="H385" s="408">
        <f t="shared" si="0"/>
        <v>0</v>
      </c>
      <c r="I385" s="419"/>
    </row>
    <row r="386" spans="1:9" hidden="1" x14ac:dyDescent="0.2">
      <c r="A386" s="15" t="s">
        <v>0</v>
      </c>
      <c r="C386" s="401"/>
      <c r="D386" s="389" t="s">
        <v>1143</v>
      </c>
      <c r="E386" s="37" t="s">
        <v>136</v>
      </c>
      <c r="F386" s="418">
        <v>1</v>
      </c>
      <c r="G386" s="407"/>
      <c r="H386" s="408">
        <f t="shared" si="0"/>
        <v>0</v>
      </c>
      <c r="I386" s="419"/>
    </row>
    <row r="387" spans="1:9" hidden="1" x14ac:dyDescent="0.2">
      <c r="A387" s="15" t="s">
        <v>0</v>
      </c>
      <c r="C387" s="401"/>
      <c r="D387" s="389" t="s">
        <v>1144</v>
      </c>
      <c r="E387" s="37" t="s">
        <v>136</v>
      </c>
      <c r="F387" s="418">
        <v>1</v>
      </c>
      <c r="G387" s="407"/>
      <c r="H387" s="408">
        <f t="shared" si="0"/>
        <v>0</v>
      </c>
      <c r="I387" s="419"/>
    </row>
    <row r="388" spans="1:9" hidden="1" x14ac:dyDescent="0.2">
      <c r="A388" s="15" t="s">
        <v>0</v>
      </c>
      <c r="C388" s="401"/>
      <c r="D388" s="389" t="s">
        <v>1145</v>
      </c>
      <c r="E388" s="37" t="s">
        <v>136</v>
      </c>
      <c r="F388" s="418">
        <v>1</v>
      </c>
      <c r="G388" s="407"/>
      <c r="H388" s="408">
        <f t="shared" si="0"/>
        <v>0</v>
      </c>
      <c r="I388" s="419"/>
    </row>
    <row r="389" spans="1:9" hidden="1" x14ac:dyDescent="0.2">
      <c r="A389" s="15" t="s">
        <v>0</v>
      </c>
      <c r="C389" s="401"/>
      <c r="D389" s="389" t="s">
        <v>1146</v>
      </c>
      <c r="E389" s="37" t="s">
        <v>136</v>
      </c>
      <c r="F389" s="418">
        <v>3</v>
      </c>
      <c r="G389" s="407"/>
      <c r="H389" s="408">
        <f t="shared" si="0"/>
        <v>0</v>
      </c>
      <c r="I389" s="419"/>
    </row>
    <row r="390" spans="1:9" hidden="1" x14ac:dyDescent="0.2">
      <c r="A390" s="15" t="s">
        <v>0</v>
      </c>
      <c r="C390" s="401"/>
      <c r="D390" s="389" t="s">
        <v>1147</v>
      </c>
      <c r="E390" s="37" t="s">
        <v>136</v>
      </c>
      <c r="F390" s="418">
        <v>72</v>
      </c>
      <c r="G390" s="407"/>
      <c r="H390" s="408">
        <f t="shared" si="0"/>
        <v>0</v>
      </c>
      <c r="I390" s="419"/>
    </row>
    <row r="391" spans="1:9" hidden="1" x14ac:dyDescent="0.2">
      <c r="A391" s="15" t="s">
        <v>0</v>
      </c>
      <c r="B391" s="28"/>
      <c r="C391" s="401"/>
      <c r="D391" s="387" t="s">
        <v>1148</v>
      </c>
      <c r="E391" s="37" t="s">
        <v>136</v>
      </c>
      <c r="F391" s="418">
        <v>1</v>
      </c>
      <c r="G391" s="407"/>
      <c r="H391" s="408">
        <f t="shared" si="0"/>
        <v>0</v>
      </c>
      <c r="I391" s="419"/>
    </row>
    <row r="392" spans="1:9" hidden="1" x14ac:dyDescent="0.2">
      <c r="A392" s="15" t="s">
        <v>0</v>
      </c>
      <c r="B392" s="28"/>
      <c r="C392" s="401"/>
      <c r="D392" s="387" t="s">
        <v>1149</v>
      </c>
      <c r="E392" s="37" t="s">
        <v>136</v>
      </c>
      <c r="F392" s="418">
        <v>2</v>
      </c>
      <c r="G392" s="407"/>
      <c r="H392" s="408">
        <f t="shared" si="0"/>
        <v>0</v>
      </c>
      <c r="I392" s="419"/>
    </row>
    <row r="393" spans="1:9" hidden="1" x14ac:dyDescent="0.2">
      <c r="A393" s="15" t="s">
        <v>0</v>
      </c>
      <c r="B393" s="28"/>
      <c r="C393" s="401"/>
      <c r="D393" s="387"/>
      <c r="E393" s="401"/>
      <c r="F393" s="374"/>
      <c r="G393" s="407"/>
      <c r="H393" s="408"/>
      <c r="I393" s="376"/>
    </row>
    <row r="394" spans="1:9" ht="33.75" hidden="1" x14ac:dyDescent="0.2">
      <c r="A394" s="15" t="s">
        <v>0</v>
      </c>
      <c r="B394" s="28"/>
      <c r="C394" s="400">
        <v>2</v>
      </c>
      <c r="D394" s="387" t="s">
        <v>1150</v>
      </c>
      <c r="E394" s="401"/>
      <c r="F394" s="374"/>
      <c r="G394" s="407"/>
      <c r="H394" s="408"/>
      <c r="I394" s="376"/>
    </row>
    <row r="395" spans="1:9" hidden="1" x14ac:dyDescent="0.2">
      <c r="A395" s="15" t="s">
        <v>0</v>
      </c>
      <c r="B395" s="28"/>
      <c r="C395" s="410"/>
      <c r="D395" s="387" t="s">
        <v>1151</v>
      </c>
      <c r="E395" s="401" t="s">
        <v>1094</v>
      </c>
      <c r="F395" s="418">
        <v>1</v>
      </c>
      <c r="G395" s="407"/>
      <c r="H395" s="408">
        <f>$F395*G395</f>
        <v>0</v>
      </c>
      <c r="I395" s="419"/>
    </row>
    <row r="396" spans="1:9" hidden="1" x14ac:dyDescent="0.2">
      <c r="A396" s="15" t="s">
        <v>0</v>
      </c>
      <c r="B396" s="28"/>
      <c r="C396" s="410"/>
      <c r="D396" s="387"/>
      <c r="E396" s="401"/>
      <c r="F396" s="374"/>
      <c r="G396" s="407"/>
      <c r="H396" s="408"/>
      <c r="I396" s="376"/>
    </row>
    <row r="397" spans="1:9" ht="45" hidden="1" x14ac:dyDescent="0.2">
      <c r="A397" s="15" t="s">
        <v>0</v>
      </c>
      <c r="B397" s="28"/>
      <c r="C397" s="400">
        <v>1</v>
      </c>
      <c r="D397" s="389" t="s">
        <v>1152</v>
      </c>
      <c r="E397" s="37"/>
      <c r="F397" s="374"/>
      <c r="G397" s="407"/>
      <c r="H397" s="408"/>
      <c r="I397" s="376"/>
    </row>
    <row r="398" spans="1:9" hidden="1" x14ac:dyDescent="0.2">
      <c r="A398" s="15" t="s">
        <v>0</v>
      </c>
      <c r="B398" s="28"/>
      <c r="C398" s="400"/>
      <c r="D398" s="389" t="s">
        <v>1153</v>
      </c>
      <c r="E398" s="37"/>
      <c r="F398" s="374"/>
      <c r="G398" s="407"/>
      <c r="H398" s="408"/>
      <c r="I398" s="376"/>
    </row>
    <row r="399" spans="1:9" hidden="1" x14ac:dyDescent="0.2">
      <c r="A399" s="15" t="s">
        <v>0</v>
      </c>
      <c r="B399" s="28"/>
      <c r="C399" s="401"/>
      <c r="D399" s="389"/>
      <c r="E399" s="37"/>
      <c r="F399" s="374"/>
      <c r="G399" s="407"/>
      <c r="H399" s="408"/>
      <c r="I399" s="376"/>
    </row>
    <row r="400" spans="1:9" hidden="1" x14ac:dyDescent="0.2">
      <c r="A400" s="15" t="s">
        <v>0</v>
      </c>
      <c r="B400" s="28"/>
      <c r="C400" s="401"/>
      <c r="D400" s="387" t="s">
        <v>1154</v>
      </c>
      <c r="E400" s="401" t="s">
        <v>149</v>
      </c>
      <c r="F400" s="374">
        <v>55</v>
      </c>
      <c r="G400" s="407"/>
      <c r="H400" s="408">
        <f t="shared" ref="H400:H417" si="1">$F400*G400</f>
        <v>0</v>
      </c>
      <c r="I400" s="376"/>
    </row>
    <row r="401" spans="1:9" hidden="1" x14ac:dyDescent="0.2">
      <c r="A401" s="15" t="s">
        <v>0</v>
      </c>
      <c r="B401" s="28"/>
      <c r="C401" s="410"/>
      <c r="D401" s="387" t="s">
        <v>1155</v>
      </c>
      <c r="E401" s="401" t="s">
        <v>149</v>
      </c>
      <c r="F401" s="374">
        <v>60</v>
      </c>
      <c r="G401" s="407"/>
      <c r="H401" s="408">
        <f t="shared" si="1"/>
        <v>0</v>
      </c>
      <c r="I401" s="376"/>
    </row>
    <row r="402" spans="1:9" hidden="1" x14ac:dyDescent="0.2">
      <c r="A402" s="15" t="s">
        <v>0</v>
      </c>
      <c r="B402" s="28"/>
      <c r="C402" s="410"/>
      <c r="D402" s="387" t="s">
        <v>1156</v>
      </c>
      <c r="E402" s="401" t="s">
        <v>149</v>
      </c>
      <c r="F402" s="374">
        <v>48</v>
      </c>
      <c r="G402" s="407"/>
      <c r="H402" s="408">
        <f t="shared" si="1"/>
        <v>0</v>
      </c>
      <c r="I402" s="376"/>
    </row>
    <row r="403" spans="1:9" hidden="1" x14ac:dyDescent="0.2">
      <c r="A403" s="15" t="s">
        <v>0</v>
      </c>
      <c r="B403" s="28"/>
      <c r="C403" s="410"/>
      <c r="D403" s="387" t="s">
        <v>1157</v>
      </c>
      <c r="E403" s="401" t="s">
        <v>149</v>
      </c>
      <c r="F403" s="374">
        <v>8</v>
      </c>
      <c r="G403" s="407"/>
      <c r="H403" s="408">
        <f t="shared" si="1"/>
        <v>0</v>
      </c>
      <c r="I403" s="376"/>
    </row>
    <row r="404" spans="1:9" hidden="1" x14ac:dyDescent="0.2">
      <c r="A404" s="15" t="s">
        <v>0</v>
      </c>
      <c r="B404" s="28"/>
      <c r="C404" s="410"/>
      <c r="D404" s="387" t="s">
        <v>1158</v>
      </c>
      <c r="E404" s="401" t="s">
        <v>149</v>
      </c>
      <c r="F404" s="374">
        <v>45</v>
      </c>
      <c r="G404" s="407"/>
      <c r="H404" s="408">
        <f t="shared" si="1"/>
        <v>0</v>
      </c>
      <c r="I404" s="376"/>
    </row>
    <row r="405" spans="1:9" hidden="1" x14ac:dyDescent="0.2">
      <c r="A405" s="15" t="s">
        <v>0</v>
      </c>
      <c r="B405" s="28"/>
      <c r="C405" s="410"/>
      <c r="D405" s="387" t="s">
        <v>1159</v>
      </c>
      <c r="E405" s="401" t="s">
        <v>149</v>
      </c>
      <c r="F405" s="374">
        <v>105</v>
      </c>
      <c r="G405" s="407"/>
      <c r="H405" s="408">
        <f t="shared" si="1"/>
        <v>0</v>
      </c>
      <c r="I405" s="376"/>
    </row>
    <row r="406" spans="1:9" hidden="1" x14ac:dyDescent="0.2">
      <c r="A406" s="15" t="s">
        <v>0</v>
      </c>
      <c r="B406" s="28"/>
      <c r="C406" s="410"/>
      <c r="D406" s="387" t="s">
        <v>1160</v>
      </c>
      <c r="E406" s="401" t="s">
        <v>149</v>
      </c>
      <c r="F406" s="374">
        <v>18</v>
      </c>
      <c r="G406" s="407"/>
      <c r="H406" s="408">
        <f t="shared" si="1"/>
        <v>0</v>
      </c>
      <c r="I406" s="376"/>
    </row>
    <row r="407" spans="1:9" hidden="1" x14ac:dyDescent="0.2">
      <c r="A407" s="15" t="s">
        <v>0</v>
      </c>
      <c r="B407" s="28"/>
      <c r="C407" s="401"/>
      <c r="D407" s="387" t="s">
        <v>1161</v>
      </c>
      <c r="E407" s="401" t="s">
        <v>149</v>
      </c>
      <c r="F407" s="374">
        <v>1</v>
      </c>
      <c r="G407" s="407"/>
      <c r="H407" s="408">
        <f t="shared" si="1"/>
        <v>0</v>
      </c>
      <c r="I407" s="376"/>
    </row>
    <row r="408" spans="1:9" hidden="1" x14ac:dyDescent="0.2">
      <c r="A408" s="15" t="s">
        <v>0</v>
      </c>
      <c r="B408" s="28"/>
      <c r="C408" s="401"/>
      <c r="D408" s="387" t="s">
        <v>1162</v>
      </c>
      <c r="E408" s="401" t="s">
        <v>149</v>
      </c>
      <c r="F408" s="374">
        <v>155</v>
      </c>
      <c r="G408" s="407"/>
      <c r="H408" s="408">
        <f t="shared" si="1"/>
        <v>0</v>
      </c>
      <c r="I408" s="376"/>
    </row>
    <row r="409" spans="1:9" hidden="1" x14ac:dyDescent="0.2">
      <c r="A409" s="15" t="s">
        <v>0</v>
      </c>
      <c r="B409" s="28"/>
      <c r="C409" s="410"/>
      <c r="D409" s="387" t="s">
        <v>1163</v>
      </c>
      <c r="E409" s="401" t="s">
        <v>149</v>
      </c>
      <c r="F409" s="374">
        <v>45</v>
      </c>
      <c r="G409" s="407"/>
      <c r="H409" s="408">
        <f t="shared" si="1"/>
        <v>0</v>
      </c>
      <c r="I409" s="376"/>
    </row>
    <row r="410" spans="1:9" hidden="1" x14ac:dyDescent="0.2">
      <c r="A410" s="15" t="s">
        <v>0</v>
      </c>
      <c r="B410" s="28"/>
      <c r="C410" s="410"/>
      <c r="D410" s="387" t="s">
        <v>1164</v>
      </c>
      <c r="E410" s="401" t="s">
        <v>149</v>
      </c>
      <c r="F410" s="374">
        <v>50</v>
      </c>
      <c r="G410" s="407"/>
      <c r="H410" s="408">
        <f t="shared" si="1"/>
        <v>0</v>
      </c>
      <c r="I410" s="376"/>
    </row>
    <row r="411" spans="1:9" hidden="1" x14ac:dyDescent="0.2">
      <c r="A411" s="15" t="s">
        <v>0</v>
      </c>
      <c r="B411" s="28"/>
      <c r="C411" s="410"/>
      <c r="D411" s="387" t="s">
        <v>1165</v>
      </c>
      <c r="E411" s="401" t="s">
        <v>149</v>
      </c>
      <c r="F411" s="374">
        <v>82</v>
      </c>
      <c r="G411" s="407"/>
      <c r="H411" s="408">
        <f t="shared" si="1"/>
        <v>0</v>
      </c>
      <c r="I411" s="376"/>
    </row>
    <row r="412" spans="1:9" hidden="1" x14ac:dyDescent="0.2">
      <c r="A412" s="15" t="s">
        <v>0</v>
      </c>
      <c r="B412" s="28"/>
      <c r="C412" s="410"/>
      <c r="D412" s="387" t="s">
        <v>1166</v>
      </c>
      <c r="E412" s="401" t="s">
        <v>149</v>
      </c>
      <c r="F412" s="374">
        <v>150</v>
      </c>
      <c r="G412" s="407"/>
      <c r="H412" s="408">
        <f t="shared" si="1"/>
        <v>0</v>
      </c>
      <c r="I412" s="376"/>
    </row>
    <row r="413" spans="1:9" hidden="1" x14ac:dyDescent="0.2">
      <c r="A413" s="15" t="s">
        <v>0</v>
      </c>
      <c r="B413" s="28"/>
      <c r="C413" s="410"/>
      <c r="D413" s="387" t="s">
        <v>1167</v>
      </c>
      <c r="E413" s="401" t="s">
        <v>149</v>
      </c>
      <c r="F413" s="374">
        <v>1</v>
      </c>
      <c r="G413" s="407"/>
      <c r="H413" s="408">
        <f t="shared" si="1"/>
        <v>0</v>
      </c>
      <c r="I413" s="376"/>
    </row>
    <row r="414" spans="1:9" hidden="1" x14ac:dyDescent="0.2">
      <c r="A414" s="15" t="s">
        <v>0</v>
      </c>
      <c r="B414" s="28"/>
      <c r="C414" s="410"/>
      <c r="D414" s="387" t="s">
        <v>1168</v>
      </c>
      <c r="E414" s="401" t="s">
        <v>149</v>
      </c>
      <c r="F414" s="374">
        <v>1</v>
      </c>
      <c r="G414" s="407"/>
      <c r="H414" s="408">
        <f t="shared" si="1"/>
        <v>0</v>
      </c>
      <c r="I414" s="376"/>
    </row>
    <row r="415" spans="1:9" hidden="1" x14ac:dyDescent="0.2">
      <c r="A415" s="15" t="s">
        <v>0</v>
      </c>
      <c r="B415" s="28"/>
      <c r="C415" s="410"/>
      <c r="D415" s="387" t="s">
        <v>1169</v>
      </c>
      <c r="E415" s="401" t="s">
        <v>149</v>
      </c>
      <c r="F415" s="374">
        <v>4</v>
      </c>
      <c r="G415" s="407"/>
      <c r="H415" s="408">
        <f t="shared" si="1"/>
        <v>0</v>
      </c>
      <c r="I415" s="376"/>
    </row>
    <row r="416" spans="1:9" hidden="1" x14ac:dyDescent="0.2">
      <c r="A416" s="15" t="s">
        <v>0</v>
      </c>
      <c r="B416" s="28"/>
      <c r="C416" s="410"/>
      <c r="D416" s="387" t="s">
        <v>1170</v>
      </c>
      <c r="E416" s="401" t="s">
        <v>149</v>
      </c>
      <c r="F416" s="374">
        <v>50</v>
      </c>
      <c r="G416" s="407"/>
      <c r="H416" s="408">
        <f t="shared" si="1"/>
        <v>0</v>
      </c>
      <c r="I416" s="376"/>
    </row>
    <row r="417" spans="1:9" hidden="1" x14ac:dyDescent="0.2">
      <c r="A417" s="15" t="s">
        <v>0</v>
      </c>
      <c r="B417" s="28"/>
      <c r="C417" s="410"/>
      <c r="D417" s="387" t="s">
        <v>1171</v>
      </c>
      <c r="E417" s="401" t="s">
        <v>149</v>
      </c>
      <c r="F417" s="374">
        <v>25</v>
      </c>
      <c r="G417" s="407"/>
      <c r="H417" s="408">
        <f t="shared" si="1"/>
        <v>0</v>
      </c>
      <c r="I417" s="376"/>
    </row>
    <row r="418" spans="1:9" hidden="1" x14ac:dyDescent="0.2">
      <c r="A418" s="15" t="s">
        <v>0</v>
      </c>
      <c r="B418" s="28"/>
      <c r="C418" s="410"/>
      <c r="D418" s="387"/>
      <c r="E418" s="401"/>
      <c r="F418" s="374"/>
      <c r="G418" s="407"/>
      <c r="H418" s="408"/>
      <c r="I418" s="376"/>
    </row>
    <row r="419" spans="1:9" ht="33.75" hidden="1" x14ac:dyDescent="0.2">
      <c r="A419" s="15" t="s">
        <v>0</v>
      </c>
      <c r="B419" s="28"/>
      <c r="C419" s="400">
        <v>2</v>
      </c>
      <c r="D419" s="389" t="s">
        <v>1172</v>
      </c>
      <c r="E419" s="37"/>
      <c r="F419" s="374"/>
      <c r="G419" s="407"/>
      <c r="H419" s="408"/>
      <c r="I419" s="376"/>
    </row>
    <row r="420" spans="1:9" hidden="1" x14ac:dyDescent="0.2">
      <c r="A420" s="15" t="s">
        <v>0</v>
      </c>
      <c r="B420" s="28"/>
      <c r="C420" s="401"/>
      <c r="D420" s="389"/>
      <c r="E420" s="37"/>
      <c r="F420" s="374"/>
      <c r="G420" s="407"/>
      <c r="H420" s="408"/>
      <c r="I420" s="376"/>
    </row>
    <row r="421" spans="1:9" hidden="1" x14ac:dyDescent="0.2">
      <c r="A421" s="15" t="s">
        <v>0</v>
      </c>
      <c r="B421" s="28"/>
      <c r="C421" s="401"/>
      <c r="D421" s="399" t="s">
        <v>1173</v>
      </c>
      <c r="E421" s="401"/>
      <c r="F421" s="374"/>
      <c r="G421" s="407"/>
      <c r="H421" s="408"/>
      <c r="I421" s="376"/>
    </row>
    <row r="422" spans="1:9" hidden="1" x14ac:dyDescent="0.2">
      <c r="A422" s="15" t="s">
        <v>0</v>
      </c>
      <c r="B422" s="28"/>
      <c r="C422" s="410"/>
      <c r="D422" s="387" t="s">
        <v>1174</v>
      </c>
      <c r="E422" s="37" t="s">
        <v>136</v>
      </c>
      <c r="F422" s="418">
        <v>6</v>
      </c>
      <c r="G422" s="407"/>
      <c r="H422" s="408">
        <f t="shared" ref="H422:H457" si="2">$F422*G422</f>
        <v>0</v>
      </c>
      <c r="I422" s="419"/>
    </row>
    <row r="423" spans="1:9" hidden="1" x14ac:dyDescent="0.2">
      <c r="A423" s="15" t="s">
        <v>0</v>
      </c>
      <c r="B423" s="28"/>
      <c r="C423" s="410"/>
      <c r="D423" s="387" t="s">
        <v>1175</v>
      </c>
      <c r="E423" s="37" t="s">
        <v>136</v>
      </c>
      <c r="F423" s="418">
        <v>8</v>
      </c>
      <c r="G423" s="407"/>
      <c r="H423" s="408">
        <f t="shared" si="2"/>
        <v>0</v>
      </c>
      <c r="I423" s="419"/>
    </row>
    <row r="424" spans="1:9" hidden="1" x14ac:dyDescent="0.2">
      <c r="A424" s="15" t="s">
        <v>0</v>
      </c>
      <c r="B424" s="28"/>
      <c r="C424" s="410"/>
      <c r="D424" s="387" t="s">
        <v>1176</v>
      </c>
      <c r="E424" s="37" t="s">
        <v>136</v>
      </c>
      <c r="F424" s="418">
        <v>6</v>
      </c>
      <c r="G424" s="407"/>
      <c r="H424" s="408">
        <f t="shared" si="2"/>
        <v>0</v>
      </c>
      <c r="I424" s="419"/>
    </row>
    <row r="425" spans="1:9" hidden="1" x14ac:dyDescent="0.2">
      <c r="A425" s="15" t="s">
        <v>0</v>
      </c>
      <c r="B425" s="28"/>
      <c r="C425" s="410"/>
      <c r="D425" s="387" t="s">
        <v>1177</v>
      </c>
      <c r="E425" s="37" t="s">
        <v>136</v>
      </c>
      <c r="F425" s="418">
        <v>1</v>
      </c>
      <c r="G425" s="407"/>
      <c r="H425" s="408">
        <f t="shared" si="2"/>
        <v>0</v>
      </c>
      <c r="I425" s="419"/>
    </row>
    <row r="426" spans="1:9" hidden="1" x14ac:dyDescent="0.2">
      <c r="A426" s="15" t="s">
        <v>0</v>
      </c>
      <c r="B426" s="28"/>
      <c r="C426" s="410"/>
      <c r="D426" s="387" t="s">
        <v>1178</v>
      </c>
      <c r="E426" s="37" t="s">
        <v>136</v>
      </c>
      <c r="F426" s="418">
        <v>1</v>
      </c>
      <c r="G426" s="407"/>
      <c r="H426" s="408">
        <f t="shared" si="2"/>
        <v>0</v>
      </c>
      <c r="I426" s="419"/>
    </row>
    <row r="427" spans="1:9" hidden="1" x14ac:dyDescent="0.2">
      <c r="A427" s="15" t="s">
        <v>0</v>
      </c>
      <c r="B427" s="28"/>
      <c r="C427" s="410"/>
      <c r="D427" s="387" t="s">
        <v>1179</v>
      </c>
      <c r="E427" s="37" t="s">
        <v>136</v>
      </c>
      <c r="F427" s="418">
        <v>48</v>
      </c>
      <c r="G427" s="407"/>
      <c r="H427" s="408">
        <f t="shared" si="2"/>
        <v>0</v>
      </c>
      <c r="I427" s="419"/>
    </row>
    <row r="428" spans="1:9" hidden="1" x14ac:dyDescent="0.2">
      <c r="A428" s="15" t="s">
        <v>0</v>
      </c>
      <c r="B428" s="28"/>
      <c r="C428" s="410"/>
      <c r="D428" s="387" t="s">
        <v>1180</v>
      </c>
      <c r="E428" s="37" t="s">
        <v>136</v>
      </c>
      <c r="F428" s="418">
        <v>1</v>
      </c>
      <c r="G428" s="407"/>
      <c r="H428" s="408">
        <f t="shared" si="2"/>
        <v>0</v>
      </c>
      <c r="I428" s="419"/>
    </row>
    <row r="429" spans="1:9" hidden="1" x14ac:dyDescent="0.2">
      <c r="A429" s="15" t="s">
        <v>0</v>
      </c>
      <c r="B429" s="28"/>
      <c r="C429" s="410"/>
      <c r="D429" s="387" t="s">
        <v>1181</v>
      </c>
      <c r="E429" s="37" t="s">
        <v>136</v>
      </c>
      <c r="F429" s="418">
        <v>1</v>
      </c>
      <c r="G429" s="407"/>
      <c r="H429" s="408">
        <f t="shared" si="2"/>
        <v>0</v>
      </c>
      <c r="I429" s="419"/>
    </row>
    <row r="430" spans="1:9" hidden="1" x14ac:dyDescent="0.2">
      <c r="A430" s="15" t="s">
        <v>0</v>
      </c>
      <c r="B430" s="28"/>
      <c r="C430" s="410"/>
      <c r="D430" s="387" t="s">
        <v>1182</v>
      </c>
      <c r="E430" s="37" t="s">
        <v>136</v>
      </c>
      <c r="F430" s="418">
        <v>42</v>
      </c>
      <c r="G430" s="407"/>
      <c r="H430" s="408">
        <f t="shared" si="2"/>
        <v>0</v>
      </c>
      <c r="I430" s="419"/>
    </row>
    <row r="431" spans="1:9" hidden="1" x14ac:dyDescent="0.2">
      <c r="A431" s="15" t="s">
        <v>0</v>
      </c>
      <c r="B431" s="28"/>
      <c r="C431" s="410"/>
      <c r="D431" s="387" t="s">
        <v>1183</v>
      </c>
      <c r="E431" s="37" t="s">
        <v>136</v>
      </c>
      <c r="F431" s="418">
        <v>10</v>
      </c>
      <c r="G431" s="407"/>
      <c r="H431" s="408">
        <f t="shared" si="2"/>
        <v>0</v>
      </c>
      <c r="I431" s="419"/>
    </row>
    <row r="432" spans="1:9" hidden="1" x14ac:dyDescent="0.2">
      <c r="A432" s="15" t="s">
        <v>0</v>
      </c>
      <c r="B432" s="28"/>
      <c r="C432" s="410"/>
      <c r="D432" s="387" t="s">
        <v>1184</v>
      </c>
      <c r="E432" s="37" t="s">
        <v>136</v>
      </c>
      <c r="F432" s="418">
        <v>1</v>
      </c>
      <c r="G432" s="407"/>
      <c r="H432" s="408">
        <f t="shared" si="2"/>
        <v>0</v>
      </c>
      <c r="I432" s="419"/>
    </row>
    <row r="433" spans="1:9" hidden="1" x14ac:dyDescent="0.2">
      <c r="A433" s="15" t="s">
        <v>0</v>
      </c>
      <c r="B433" s="28"/>
      <c r="C433" s="410"/>
      <c r="D433" s="387" t="s">
        <v>1185</v>
      </c>
      <c r="E433" s="37" t="s">
        <v>136</v>
      </c>
      <c r="F433" s="418">
        <v>1</v>
      </c>
      <c r="G433" s="407"/>
      <c r="H433" s="408">
        <f t="shared" si="2"/>
        <v>0</v>
      </c>
      <c r="I433" s="419"/>
    </row>
    <row r="434" spans="1:9" hidden="1" x14ac:dyDescent="0.2">
      <c r="A434" s="15" t="s">
        <v>0</v>
      </c>
      <c r="B434" s="28"/>
      <c r="C434" s="410"/>
      <c r="D434" s="387" t="s">
        <v>1186</v>
      </c>
      <c r="E434" s="37" t="s">
        <v>136</v>
      </c>
      <c r="F434" s="418">
        <v>95</v>
      </c>
      <c r="G434" s="407"/>
      <c r="H434" s="408">
        <f t="shared" si="2"/>
        <v>0</v>
      </c>
      <c r="I434" s="419"/>
    </row>
    <row r="435" spans="1:9" hidden="1" x14ac:dyDescent="0.2">
      <c r="A435" s="15" t="s">
        <v>0</v>
      </c>
      <c r="B435" s="28"/>
      <c r="C435" s="410"/>
      <c r="D435" s="387" t="s">
        <v>1187</v>
      </c>
      <c r="E435" s="37" t="s">
        <v>136</v>
      </c>
      <c r="F435" s="418">
        <v>1</v>
      </c>
      <c r="G435" s="407"/>
      <c r="H435" s="408">
        <f t="shared" si="2"/>
        <v>0</v>
      </c>
      <c r="I435" s="419"/>
    </row>
    <row r="436" spans="1:9" hidden="1" x14ac:dyDescent="0.2">
      <c r="A436" s="15" t="s">
        <v>0</v>
      </c>
      <c r="B436" s="28"/>
      <c r="C436" s="410"/>
      <c r="D436" s="387" t="s">
        <v>1188</v>
      </c>
      <c r="E436" s="37" t="s">
        <v>136</v>
      </c>
      <c r="F436" s="418">
        <v>1</v>
      </c>
      <c r="G436" s="407"/>
      <c r="H436" s="408">
        <f t="shared" si="2"/>
        <v>0</v>
      </c>
      <c r="I436" s="419"/>
    </row>
    <row r="437" spans="1:9" hidden="1" x14ac:dyDescent="0.2">
      <c r="A437" s="15" t="s">
        <v>0</v>
      </c>
      <c r="B437" s="28"/>
      <c r="C437" s="410"/>
      <c r="D437" s="387" t="s">
        <v>1189</v>
      </c>
      <c r="E437" s="37" t="s">
        <v>136</v>
      </c>
      <c r="F437" s="418">
        <v>1</v>
      </c>
      <c r="G437" s="407"/>
      <c r="H437" s="408">
        <f t="shared" si="2"/>
        <v>0</v>
      </c>
      <c r="I437" s="419"/>
    </row>
    <row r="438" spans="1:9" hidden="1" x14ac:dyDescent="0.2">
      <c r="A438" s="15" t="s">
        <v>0</v>
      </c>
      <c r="B438" s="28"/>
      <c r="C438" s="410"/>
      <c r="D438" s="387" t="s">
        <v>1190</v>
      </c>
      <c r="E438" s="37" t="s">
        <v>136</v>
      </c>
      <c r="F438" s="418">
        <v>1</v>
      </c>
      <c r="G438" s="407"/>
      <c r="H438" s="408">
        <f t="shared" si="2"/>
        <v>0</v>
      </c>
      <c r="I438" s="419"/>
    </row>
    <row r="439" spans="1:9" hidden="1" x14ac:dyDescent="0.2">
      <c r="A439" s="15" t="s">
        <v>0</v>
      </c>
      <c r="B439" s="28"/>
      <c r="C439" s="410"/>
      <c r="D439" s="387" t="s">
        <v>1191</v>
      </c>
      <c r="E439" s="37" t="s">
        <v>136</v>
      </c>
      <c r="F439" s="418">
        <v>1</v>
      </c>
      <c r="G439" s="407"/>
      <c r="H439" s="408">
        <f t="shared" si="2"/>
        <v>0</v>
      </c>
      <c r="I439" s="419"/>
    </row>
    <row r="440" spans="1:9" hidden="1" x14ac:dyDescent="0.2">
      <c r="A440" s="15" t="s">
        <v>0</v>
      </c>
      <c r="B440" s="28"/>
      <c r="C440" s="410"/>
      <c r="D440" s="387" t="s">
        <v>1192</v>
      </c>
      <c r="E440" s="37" t="s">
        <v>136</v>
      </c>
      <c r="F440" s="418">
        <v>6</v>
      </c>
      <c r="G440" s="407"/>
      <c r="H440" s="408">
        <f t="shared" si="2"/>
        <v>0</v>
      </c>
      <c r="I440" s="419"/>
    </row>
    <row r="441" spans="1:9" hidden="1" x14ac:dyDescent="0.2">
      <c r="A441" s="15" t="s">
        <v>0</v>
      </c>
      <c r="B441" s="28"/>
      <c r="C441" s="410"/>
      <c r="D441" s="387" t="s">
        <v>1193</v>
      </c>
      <c r="E441" s="37" t="s">
        <v>136</v>
      </c>
      <c r="F441" s="418">
        <v>14</v>
      </c>
      <c r="G441" s="407"/>
      <c r="H441" s="408">
        <f t="shared" si="2"/>
        <v>0</v>
      </c>
      <c r="I441" s="419"/>
    </row>
    <row r="442" spans="1:9" hidden="1" x14ac:dyDescent="0.2">
      <c r="A442" s="15" t="s">
        <v>0</v>
      </c>
      <c r="B442" s="28"/>
      <c r="C442" s="410"/>
      <c r="D442" s="387" t="s">
        <v>1194</v>
      </c>
      <c r="E442" s="37" t="s">
        <v>136</v>
      </c>
      <c r="F442" s="418">
        <v>1</v>
      </c>
      <c r="G442" s="407"/>
      <c r="H442" s="408">
        <f t="shared" si="2"/>
        <v>0</v>
      </c>
      <c r="I442" s="419"/>
    </row>
    <row r="443" spans="1:9" hidden="1" x14ac:dyDescent="0.2">
      <c r="A443" s="15" t="s">
        <v>0</v>
      </c>
      <c r="B443" s="28"/>
      <c r="C443" s="410"/>
      <c r="D443" s="387" t="s">
        <v>1195</v>
      </c>
      <c r="E443" s="37" t="s">
        <v>136</v>
      </c>
      <c r="F443" s="418">
        <v>1</v>
      </c>
      <c r="G443" s="407"/>
      <c r="H443" s="408">
        <f t="shared" si="2"/>
        <v>0</v>
      </c>
      <c r="I443" s="419"/>
    </row>
    <row r="444" spans="1:9" hidden="1" x14ac:dyDescent="0.2">
      <c r="A444" s="15" t="s">
        <v>0</v>
      </c>
      <c r="B444" s="28"/>
      <c r="C444" s="410"/>
      <c r="D444" s="387" t="s">
        <v>1196</v>
      </c>
      <c r="E444" s="37" t="s">
        <v>136</v>
      </c>
      <c r="F444" s="418">
        <v>2</v>
      </c>
      <c r="G444" s="407"/>
      <c r="H444" s="408">
        <f t="shared" si="2"/>
        <v>0</v>
      </c>
      <c r="I444" s="419"/>
    </row>
    <row r="445" spans="1:9" hidden="1" x14ac:dyDescent="0.2">
      <c r="A445" s="15" t="s">
        <v>0</v>
      </c>
      <c r="B445" s="28"/>
      <c r="C445" s="410"/>
      <c r="D445" s="387" t="s">
        <v>1197</v>
      </c>
      <c r="E445" s="37" t="s">
        <v>136</v>
      </c>
      <c r="F445" s="418">
        <v>8</v>
      </c>
      <c r="G445" s="407"/>
      <c r="H445" s="408">
        <f t="shared" si="2"/>
        <v>0</v>
      </c>
      <c r="I445" s="419"/>
    </row>
    <row r="446" spans="1:9" hidden="1" x14ac:dyDescent="0.2">
      <c r="A446" s="15" t="s">
        <v>0</v>
      </c>
      <c r="B446" s="28"/>
      <c r="C446" s="410"/>
      <c r="D446" s="387" t="s">
        <v>1198</v>
      </c>
      <c r="E446" s="37" t="s">
        <v>136</v>
      </c>
      <c r="F446" s="418">
        <v>1</v>
      </c>
      <c r="G446" s="407"/>
      <c r="H446" s="408">
        <f t="shared" si="2"/>
        <v>0</v>
      </c>
      <c r="I446" s="419"/>
    </row>
    <row r="447" spans="1:9" hidden="1" x14ac:dyDescent="0.2">
      <c r="A447" s="15" t="s">
        <v>0</v>
      </c>
      <c r="B447" s="28"/>
      <c r="C447" s="410"/>
      <c r="D447" s="387" t="s">
        <v>1199</v>
      </c>
      <c r="E447" s="37" t="s">
        <v>136</v>
      </c>
      <c r="F447" s="418">
        <v>1</v>
      </c>
      <c r="G447" s="407"/>
      <c r="H447" s="408">
        <f t="shared" si="2"/>
        <v>0</v>
      </c>
      <c r="I447" s="419"/>
    </row>
    <row r="448" spans="1:9" hidden="1" x14ac:dyDescent="0.2">
      <c r="A448" s="15" t="s">
        <v>0</v>
      </c>
      <c r="B448" s="28"/>
      <c r="C448" s="410"/>
      <c r="D448" s="387" t="s">
        <v>1200</v>
      </c>
      <c r="E448" s="37" t="s">
        <v>136</v>
      </c>
      <c r="F448" s="418">
        <v>22</v>
      </c>
      <c r="G448" s="407"/>
      <c r="H448" s="408">
        <f t="shared" si="2"/>
        <v>0</v>
      </c>
      <c r="I448" s="419"/>
    </row>
    <row r="449" spans="1:9" hidden="1" x14ac:dyDescent="0.2">
      <c r="A449" s="15" t="s">
        <v>0</v>
      </c>
      <c r="B449" s="28"/>
      <c r="C449" s="410"/>
      <c r="D449" s="387" t="s">
        <v>1201</v>
      </c>
      <c r="E449" s="37" t="s">
        <v>136</v>
      </c>
      <c r="F449" s="418">
        <v>1</v>
      </c>
      <c r="G449" s="407"/>
      <c r="H449" s="408">
        <f t="shared" si="2"/>
        <v>0</v>
      </c>
      <c r="I449" s="419"/>
    </row>
    <row r="450" spans="1:9" hidden="1" x14ac:dyDescent="0.2">
      <c r="A450" s="15" t="s">
        <v>0</v>
      </c>
      <c r="B450" s="28"/>
      <c r="C450" s="410"/>
      <c r="D450" s="387" t="s">
        <v>1202</v>
      </c>
      <c r="E450" s="37" t="s">
        <v>136</v>
      </c>
      <c r="F450" s="418">
        <v>1</v>
      </c>
      <c r="G450" s="407"/>
      <c r="H450" s="408">
        <f t="shared" si="2"/>
        <v>0</v>
      </c>
      <c r="I450" s="419"/>
    </row>
    <row r="451" spans="1:9" hidden="1" x14ac:dyDescent="0.2">
      <c r="A451" s="15" t="s">
        <v>0</v>
      </c>
      <c r="B451" s="28"/>
      <c r="C451" s="410"/>
      <c r="D451" s="387" t="s">
        <v>1203</v>
      </c>
      <c r="E451" s="37" t="s">
        <v>136</v>
      </c>
      <c r="F451" s="418">
        <v>2</v>
      </c>
      <c r="G451" s="407"/>
      <c r="H451" s="408">
        <f t="shared" si="2"/>
        <v>0</v>
      </c>
      <c r="I451" s="419"/>
    </row>
    <row r="452" spans="1:9" hidden="1" x14ac:dyDescent="0.2">
      <c r="A452" s="15" t="s">
        <v>0</v>
      </c>
      <c r="B452" s="28"/>
      <c r="C452" s="410"/>
      <c r="D452" s="387" t="s">
        <v>1204</v>
      </c>
      <c r="E452" s="37" t="s">
        <v>136</v>
      </c>
      <c r="F452" s="418">
        <v>2</v>
      </c>
      <c r="G452" s="407"/>
      <c r="H452" s="408">
        <f t="shared" si="2"/>
        <v>0</v>
      </c>
      <c r="I452" s="419"/>
    </row>
    <row r="453" spans="1:9" hidden="1" x14ac:dyDescent="0.2">
      <c r="A453" s="15" t="s">
        <v>0</v>
      </c>
      <c r="B453" s="28"/>
      <c r="C453" s="410"/>
      <c r="D453" s="387" t="s">
        <v>1205</v>
      </c>
      <c r="E453" s="37" t="s">
        <v>136</v>
      </c>
      <c r="F453" s="418">
        <v>1</v>
      </c>
      <c r="G453" s="407"/>
      <c r="H453" s="408">
        <f t="shared" si="2"/>
        <v>0</v>
      </c>
      <c r="I453" s="419"/>
    </row>
    <row r="454" spans="1:9" hidden="1" x14ac:dyDescent="0.2">
      <c r="A454" s="15" t="s">
        <v>0</v>
      </c>
      <c r="B454" s="28"/>
      <c r="C454" s="410"/>
      <c r="D454" s="387" t="s">
        <v>1206</v>
      </c>
      <c r="E454" s="37" t="s">
        <v>136</v>
      </c>
      <c r="F454" s="418">
        <v>1</v>
      </c>
      <c r="G454" s="407"/>
      <c r="H454" s="408">
        <f t="shared" si="2"/>
        <v>0</v>
      </c>
      <c r="I454" s="419"/>
    </row>
    <row r="455" spans="1:9" hidden="1" x14ac:dyDescent="0.2">
      <c r="A455" s="15" t="s">
        <v>0</v>
      </c>
      <c r="B455" s="28"/>
      <c r="C455" s="410"/>
      <c r="D455" s="387" t="s">
        <v>1207</v>
      </c>
      <c r="E455" s="37" t="s">
        <v>136</v>
      </c>
      <c r="F455" s="418">
        <v>1</v>
      </c>
      <c r="G455" s="407"/>
      <c r="H455" s="408">
        <f t="shared" si="2"/>
        <v>0</v>
      </c>
      <c r="I455" s="419"/>
    </row>
    <row r="456" spans="1:9" hidden="1" x14ac:dyDescent="0.2">
      <c r="A456" s="15" t="s">
        <v>0</v>
      </c>
      <c r="B456" s="28"/>
      <c r="C456" s="410"/>
      <c r="D456" s="387" t="s">
        <v>1208</v>
      </c>
      <c r="E456" s="37" t="s">
        <v>136</v>
      </c>
      <c r="F456" s="418">
        <v>1</v>
      </c>
      <c r="G456" s="407"/>
      <c r="H456" s="408">
        <f t="shared" si="2"/>
        <v>0</v>
      </c>
      <c r="I456" s="419"/>
    </row>
    <row r="457" spans="1:9" hidden="1" x14ac:dyDescent="0.2">
      <c r="A457" s="15" t="s">
        <v>0</v>
      </c>
      <c r="B457" s="28"/>
      <c r="C457" s="410"/>
      <c r="D457" s="387" t="s">
        <v>1209</v>
      </c>
      <c r="E457" s="37" t="s">
        <v>136</v>
      </c>
      <c r="F457" s="418">
        <v>1</v>
      </c>
      <c r="G457" s="407"/>
      <c r="H457" s="408">
        <f t="shared" si="2"/>
        <v>0</v>
      </c>
      <c r="I457" s="419"/>
    </row>
    <row r="458" spans="1:9" hidden="1" x14ac:dyDescent="0.2">
      <c r="A458" s="15" t="s">
        <v>0</v>
      </c>
      <c r="B458" s="28"/>
      <c r="C458" s="410"/>
      <c r="D458" s="387"/>
      <c r="E458" s="401"/>
      <c r="F458" s="374"/>
      <c r="G458" s="407"/>
      <c r="H458" s="408"/>
      <c r="I458" s="376"/>
    </row>
    <row r="459" spans="1:9" hidden="1" x14ac:dyDescent="0.2">
      <c r="A459" s="15" t="s">
        <v>0</v>
      </c>
      <c r="B459" s="28"/>
      <c r="C459" s="410"/>
      <c r="D459" s="387" t="s">
        <v>1210</v>
      </c>
      <c r="E459" s="37" t="s">
        <v>136</v>
      </c>
      <c r="F459" s="418">
        <v>4</v>
      </c>
      <c r="G459" s="407"/>
      <c r="H459" s="408">
        <f t="shared" ref="H459:H476" si="3">$F459*G459</f>
        <v>0</v>
      </c>
      <c r="I459" s="419"/>
    </row>
    <row r="460" spans="1:9" hidden="1" x14ac:dyDescent="0.2">
      <c r="A460" s="15" t="s">
        <v>0</v>
      </c>
      <c r="B460" s="28"/>
      <c r="C460" s="410"/>
      <c r="D460" s="387" t="s">
        <v>1211</v>
      </c>
      <c r="E460" s="37" t="s">
        <v>136</v>
      </c>
      <c r="F460" s="418">
        <v>16</v>
      </c>
      <c r="G460" s="407"/>
      <c r="H460" s="408">
        <f t="shared" si="3"/>
        <v>0</v>
      </c>
      <c r="I460" s="419"/>
    </row>
    <row r="461" spans="1:9" hidden="1" x14ac:dyDescent="0.2">
      <c r="A461" s="15" t="s">
        <v>0</v>
      </c>
      <c r="B461" s="28"/>
      <c r="C461" s="410"/>
      <c r="D461" s="387" t="s">
        <v>1212</v>
      </c>
      <c r="E461" s="37" t="s">
        <v>136</v>
      </c>
      <c r="F461" s="418">
        <v>14</v>
      </c>
      <c r="G461" s="407"/>
      <c r="H461" s="408">
        <f t="shared" si="3"/>
        <v>0</v>
      </c>
      <c r="I461" s="419"/>
    </row>
    <row r="462" spans="1:9" hidden="1" x14ac:dyDescent="0.2">
      <c r="A462" s="15" t="s">
        <v>0</v>
      </c>
      <c r="B462" s="28"/>
      <c r="C462" s="410"/>
      <c r="D462" s="387" t="s">
        <v>1213</v>
      </c>
      <c r="E462" s="37" t="s">
        <v>136</v>
      </c>
      <c r="F462" s="418">
        <v>3</v>
      </c>
      <c r="G462" s="407"/>
      <c r="H462" s="408">
        <f t="shared" si="3"/>
        <v>0</v>
      </c>
      <c r="I462" s="419"/>
    </row>
    <row r="463" spans="1:9" hidden="1" x14ac:dyDescent="0.2">
      <c r="A463" s="15" t="s">
        <v>0</v>
      </c>
      <c r="B463" s="28"/>
      <c r="C463" s="410"/>
      <c r="D463" s="387" t="s">
        <v>1214</v>
      </c>
      <c r="E463" s="37" t="s">
        <v>136</v>
      </c>
      <c r="F463" s="418">
        <v>8</v>
      </c>
      <c r="G463" s="407"/>
      <c r="H463" s="408">
        <f t="shared" si="3"/>
        <v>0</v>
      </c>
      <c r="I463" s="419"/>
    </row>
    <row r="464" spans="1:9" hidden="1" x14ac:dyDescent="0.2">
      <c r="A464" s="15" t="s">
        <v>0</v>
      </c>
      <c r="B464" s="28"/>
      <c r="C464" s="410"/>
      <c r="D464" s="387" t="s">
        <v>1215</v>
      </c>
      <c r="E464" s="37" t="s">
        <v>136</v>
      </c>
      <c r="F464" s="418">
        <v>42</v>
      </c>
      <c r="G464" s="407"/>
      <c r="H464" s="408">
        <f t="shared" si="3"/>
        <v>0</v>
      </c>
      <c r="I464" s="419"/>
    </row>
    <row r="465" spans="1:9" hidden="1" x14ac:dyDescent="0.2">
      <c r="A465" s="15" t="s">
        <v>0</v>
      </c>
      <c r="B465" s="28"/>
      <c r="C465" s="410"/>
      <c r="D465" s="387" t="s">
        <v>1216</v>
      </c>
      <c r="E465" s="37" t="s">
        <v>136</v>
      </c>
      <c r="F465" s="418">
        <v>7</v>
      </c>
      <c r="G465" s="407"/>
      <c r="H465" s="408">
        <f t="shared" si="3"/>
        <v>0</v>
      </c>
      <c r="I465" s="419"/>
    </row>
    <row r="466" spans="1:9" hidden="1" x14ac:dyDescent="0.2">
      <c r="A466" s="15" t="s">
        <v>0</v>
      </c>
      <c r="B466" s="28"/>
      <c r="C466" s="410"/>
      <c r="D466" s="387" t="s">
        <v>1217</v>
      </c>
      <c r="E466" s="37" t="s">
        <v>136</v>
      </c>
      <c r="F466" s="418">
        <v>1</v>
      </c>
      <c r="G466" s="407"/>
      <c r="H466" s="408">
        <f t="shared" si="3"/>
        <v>0</v>
      </c>
      <c r="I466" s="419"/>
    </row>
    <row r="467" spans="1:9" hidden="1" x14ac:dyDescent="0.2">
      <c r="A467" s="15" t="s">
        <v>0</v>
      </c>
      <c r="B467" s="28"/>
      <c r="C467" s="410"/>
      <c r="D467" s="387" t="s">
        <v>1218</v>
      </c>
      <c r="E467" s="37" t="s">
        <v>136</v>
      </c>
      <c r="F467" s="418">
        <v>16</v>
      </c>
      <c r="G467" s="407"/>
      <c r="H467" s="408">
        <f t="shared" si="3"/>
        <v>0</v>
      </c>
      <c r="I467" s="419"/>
    </row>
    <row r="468" spans="1:9" hidden="1" x14ac:dyDescent="0.2">
      <c r="A468" s="15" t="s">
        <v>0</v>
      </c>
      <c r="B468" s="28"/>
      <c r="C468" s="410"/>
      <c r="D468" s="387" t="s">
        <v>1219</v>
      </c>
      <c r="E468" s="37" t="s">
        <v>136</v>
      </c>
      <c r="F468" s="418">
        <v>1</v>
      </c>
      <c r="G468" s="407"/>
      <c r="H468" s="408">
        <f t="shared" si="3"/>
        <v>0</v>
      </c>
      <c r="I468" s="419"/>
    </row>
    <row r="469" spans="1:9" hidden="1" x14ac:dyDescent="0.2">
      <c r="A469" s="15" t="s">
        <v>0</v>
      </c>
      <c r="B469" s="28"/>
      <c r="C469" s="410"/>
      <c r="D469" s="387" t="s">
        <v>1220</v>
      </c>
      <c r="E469" s="37" t="s">
        <v>136</v>
      </c>
      <c r="F469" s="418">
        <v>24</v>
      </c>
      <c r="G469" s="407"/>
      <c r="H469" s="408">
        <f t="shared" si="3"/>
        <v>0</v>
      </c>
      <c r="I469" s="419"/>
    </row>
    <row r="470" spans="1:9" hidden="1" x14ac:dyDescent="0.2">
      <c r="A470" s="15" t="s">
        <v>0</v>
      </c>
      <c r="B470" s="28"/>
      <c r="C470" s="410"/>
      <c r="D470" s="387" t="s">
        <v>1221</v>
      </c>
      <c r="E470" s="37" t="s">
        <v>136</v>
      </c>
      <c r="F470" s="418">
        <v>46</v>
      </c>
      <c r="G470" s="407"/>
      <c r="H470" s="408">
        <f t="shared" si="3"/>
        <v>0</v>
      </c>
      <c r="I470" s="419"/>
    </row>
    <row r="471" spans="1:9" hidden="1" x14ac:dyDescent="0.2">
      <c r="A471" s="15" t="s">
        <v>0</v>
      </c>
      <c r="B471" s="28"/>
      <c r="C471" s="410"/>
      <c r="D471" s="387" t="s">
        <v>1222</v>
      </c>
      <c r="E471" s="37" t="s">
        <v>136</v>
      </c>
      <c r="F471" s="418">
        <v>1</v>
      </c>
      <c r="G471" s="407"/>
      <c r="H471" s="408">
        <f t="shared" si="3"/>
        <v>0</v>
      </c>
      <c r="I471" s="419"/>
    </row>
    <row r="472" spans="1:9" hidden="1" x14ac:dyDescent="0.2">
      <c r="A472" s="15" t="s">
        <v>0</v>
      </c>
      <c r="B472" s="28"/>
      <c r="C472" s="410"/>
      <c r="D472" s="387" t="s">
        <v>1223</v>
      </c>
      <c r="E472" s="37" t="s">
        <v>136</v>
      </c>
      <c r="F472" s="418">
        <v>1</v>
      </c>
      <c r="G472" s="407"/>
      <c r="H472" s="408">
        <f t="shared" si="3"/>
        <v>0</v>
      </c>
      <c r="I472" s="419"/>
    </row>
    <row r="473" spans="1:9" hidden="1" x14ac:dyDescent="0.2">
      <c r="A473" s="15" t="s">
        <v>0</v>
      </c>
      <c r="B473" s="28"/>
      <c r="C473" s="410"/>
      <c r="D473" s="387" t="s">
        <v>1224</v>
      </c>
      <c r="E473" s="37" t="s">
        <v>136</v>
      </c>
      <c r="F473" s="418">
        <v>1</v>
      </c>
      <c r="G473" s="407"/>
      <c r="H473" s="408">
        <f t="shared" si="3"/>
        <v>0</v>
      </c>
      <c r="I473" s="419"/>
    </row>
    <row r="474" spans="1:9" hidden="1" x14ac:dyDescent="0.2">
      <c r="A474" s="15" t="s">
        <v>0</v>
      </c>
      <c r="B474" s="28"/>
      <c r="C474" s="410"/>
      <c r="D474" s="387" t="s">
        <v>1225</v>
      </c>
      <c r="E474" s="37" t="s">
        <v>136</v>
      </c>
      <c r="F474" s="418">
        <v>2</v>
      </c>
      <c r="G474" s="407"/>
      <c r="H474" s="408">
        <f t="shared" si="3"/>
        <v>0</v>
      </c>
      <c r="I474" s="419"/>
    </row>
    <row r="475" spans="1:9" hidden="1" x14ac:dyDescent="0.2">
      <c r="A475" s="15" t="s">
        <v>0</v>
      </c>
      <c r="B475" s="28"/>
      <c r="C475" s="410"/>
      <c r="D475" s="387" t="s">
        <v>1226</v>
      </c>
      <c r="E475" s="37" t="s">
        <v>136</v>
      </c>
      <c r="F475" s="418">
        <v>1</v>
      </c>
      <c r="G475" s="407"/>
      <c r="H475" s="408">
        <f t="shared" si="3"/>
        <v>0</v>
      </c>
      <c r="I475" s="419"/>
    </row>
    <row r="476" spans="1:9" hidden="1" x14ac:dyDescent="0.2">
      <c r="A476" s="15" t="s">
        <v>0</v>
      </c>
      <c r="B476" s="28"/>
      <c r="C476" s="410"/>
      <c r="D476" s="387" t="s">
        <v>1227</v>
      </c>
      <c r="E476" s="37" t="s">
        <v>136</v>
      </c>
      <c r="F476" s="418">
        <v>1</v>
      </c>
      <c r="G476" s="407"/>
      <c r="H476" s="408">
        <f t="shared" si="3"/>
        <v>0</v>
      </c>
      <c r="I476" s="419"/>
    </row>
    <row r="477" spans="1:9" hidden="1" x14ac:dyDescent="0.2">
      <c r="A477" s="15" t="s">
        <v>0</v>
      </c>
      <c r="B477" s="28"/>
      <c r="C477" s="410"/>
      <c r="D477" s="387"/>
      <c r="E477" s="401"/>
      <c r="F477" s="374"/>
      <c r="G477" s="407"/>
      <c r="H477" s="408">
        <f>G477*$F477</f>
        <v>0</v>
      </c>
      <c r="I477" s="376"/>
    </row>
    <row r="478" spans="1:9" hidden="1" x14ac:dyDescent="0.2">
      <c r="A478" s="15" t="s">
        <v>0</v>
      </c>
      <c r="B478" s="28"/>
      <c r="C478" s="410"/>
      <c r="D478" s="387" t="s">
        <v>1228</v>
      </c>
      <c r="E478" s="37" t="s">
        <v>136</v>
      </c>
      <c r="F478" s="418">
        <v>4</v>
      </c>
      <c r="G478" s="407"/>
      <c r="H478" s="408">
        <f>$F478*G478</f>
        <v>0</v>
      </c>
      <c r="I478" s="419"/>
    </row>
    <row r="479" spans="1:9" hidden="1" x14ac:dyDescent="0.2">
      <c r="A479" s="15" t="s">
        <v>0</v>
      </c>
      <c r="B479" s="28"/>
      <c r="C479" s="410"/>
      <c r="D479" s="387" t="s">
        <v>1229</v>
      </c>
      <c r="E479" s="37" t="s">
        <v>136</v>
      </c>
      <c r="F479" s="418">
        <v>8</v>
      </c>
      <c r="G479" s="407"/>
      <c r="H479" s="408">
        <f>$F479*G479</f>
        <v>0</v>
      </c>
      <c r="I479" s="419"/>
    </row>
    <row r="480" spans="1:9" hidden="1" x14ac:dyDescent="0.2">
      <c r="A480" s="15" t="s">
        <v>0</v>
      </c>
      <c r="B480" s="28"/>
      <c r="C480" s="410"/>
      <c r="D480" s="387" t="s">
        <v>1230</v>
      </c>
      <c r="E480" s="37" t="s">
        <v>136</v>
      </c>
      <c r="F480" s="418">
        <v>8</v>
      </c>
      <c r="G480" s="407"/>
      <c r="H480" s="408">
        <f>$F480*G480</f>
        <v>0</v>
      </c>
      <c r="I480" s="419"/>
    </row>
    <row r="481" spans="1:9" hidden="1" x14ac:dyDescent="0.2">
      <c r="A481" s="15" t="s">
        <v>0</v>
      </c>
      <c r="B481" s="28"/>
      <c r="C481" s="410"/>
      <c r="D481" s="387"/>
      <c r="E481" s="401"/>
      <c r="F481" s="374"/>
      <c r="G481" s="407"/>
      <c r="H481" s="408">
        <f>G481*$F481</f>
        <v>0</v>
      </c>
      <c r="I481" s="376"/>
    </row>
    <row r="482" spans="1:9" hidden="1" x14ac:dyDescent="0.2">
      <c r="A482" s="15" t="s">
        <v>0</v>
      </c>
      <c r="B482" s="28"/>
      <c r="C482" s="410"/>
      <c r="D482" s="387" t="s">
        <v>1231</v>
      </c>
      <c r="E482" s="37" t="s">
        <v>136</v>
      </c>
      <c r="F482" s="418">
        <v>4</v>
      </c>
      <c r="G482" s="407"/>
      <c r="H482" s="408">
        <f t="shared" ref="H482:H520" si="4">$F482*G482</f>
        <v>0</v>
      </c>
      <c r="I482" s="419"/>
    </row>
    <row r="483" spans="1:9" hidden="1" x14ac:dyDescent="0.2">
      <c r="A483" s="15" t="s">
        <v>0</v>
      </c>
      <c r="B483" s="28"/>
      <c r="C483" s="410"/>
      <c r="D483" s="387" t="s">
        <v>1232</v>
      </c>
      <c r="E483" s="37" t="s">
        <v>136</v>
      </c>
      <c r="F483" s="418">
        <v>10</v>
      </c>
      <c r="G483" s="407"/>
      <c r="H483" s="408">
        <f t="shared" si="4"/>
        <v>0</v>
      </c>
      <c r="I483" s="419"/>
    </row>
    <row r="484" spans="1:9" hidden="1" x14ac:dyDescent="0.2">
      <c r="A484" s="15" t="s">
        <v>0</v>
      </c>
      <c r="B484" s="28"/>
      <c r="C484" s="410"/>
      <c r="D484" s="387" t="s">
        <v>1233</v>
      </c>
      <c r="E484" s="37" t="s">
        <v>136</v>
      </c>
      <c r="F484" s="418">
        <v>16</v>
      </c>
      <c r="G484" s="407"/>
      <c r="H484" s="408">
        <f t="shared" si="4"/>
        <v>0</v>
      </c>
      <c r="I484" s="419"/>
    </row>
    <row r="485" spans="1:9" hidden="1" x14ac:dyDescent="0.2">
      <c r="A485" s="15" t="s">
        <v>0</v>
      </c>
      <c r="B485" s="28"/>
      <c r="C485" s="410"/>
      <c r="D485" s="387" t="s">
        <v>1234</v>
      </c>
      <c r="E485" s="37" t="s">
        <v>136</v>
      </c>
      <c r="F485" s="418">
        <v>6</v>
      </c>
      <c r="G485" s="407"/>
      <c r="H485" s="408">
        <f t="shared" si="4"/>
        <v>0</v>
      </c>
      <c r="I485" s="419"/>
    </row>
    <row r="486" spans="1:9" hidden="1" x14ac:dyDescent="0.2">
      <c r="A486" s="15" t="s">
        <v>0</v>
      </c>
      <c r="B486" s="28"/>
      <c r="C486" s="410"/>
      <c r="D486" s="387" t="s">
        <v>1235</v>
      </c>
      <c r="E486" s="37" t="s">
        <v>136</v>
      </c>
      <c r="F486" s="418">
        <v>5</v>
      </c>
      <c r="G486" s="407"/>
      <c r="H486" s="408">
        <f t="shared" si="4"/>
        <v>0</v>
      </c>
      <c r="I486" s="419"/>
    </row>
    <row r="487" spans="1:9" hidden="1" x14ac:dyDescent="0.2">
      <c r="A487" s="15" t="s">
        <v>0</v>
      </c>
      <c r="B487" s="28"/>
      <c r="C487" s="410"/>
      <c r="D487" s="387" t="s">
        <v>1236</v>
      </c>
      <c r="E487" s="37" t="s">
        <v>136</v>
      </c>
      <c r="F487" s="418">
        <v>1</v>
      </c>
      <c r="G487" s="407"/>
      <c r="H487" s="408">
        <f t="shared" si="4"/>
        <v>0</v>
      </c>
      <c r="I487" s="419"/>
    </row>
    <row r="488" spans="1:9" hidden="1" x14ac:dyDescent="0.2">
      <c r="A488" s="15" t="s">
        <v>0</v>
      </c>
      <c r="B488" s="28"/>
      <c r="C488" s="410"/>
      <c r="D488" s="387" t="s">
        <v>1237</v>
      </c>
      <c r="E488" s="37" t="s">
        <v>136</v>
      </c>
      <c r="F488" s="418">
        <v>18</v>
      </c>
      <c r="G488" s="407"/>
      <c r="H488" s="408">
        <f t="shared" si="4"/>
        <v>0</v>
      </c>
      <c r="I488" s="419"/>
    </row>
    <row r="489" spans="1:9" hidden="1" x14ac:dyDescent="0.2">
      <c r="A489" s="15" t="s">
        <v>0</v>
      </c>
      <c r="B489" s="28"/>
      <c r="C489" s="410"/>
      <c r="D489" s="387" t="s">
        <v>1238</v>
      </c>
      <c r="E489" s="37" t="s">
        <v>136</v>
      </c>
      <c r="F489" s="418">
        <v>1</v>
      </c>
      <c r="G489" s="407"/>
      <c r="H489" s="408">
        <f t="shared" si="4"/>
        <v>0</v>
      </c>
      <c r="I489" s="419"/>
    </row>
    <row r="490" spans="1:9" hidden="1" x14ac:dyDescent="0.2">
      <c r="A490" s="15" t="s">
        <v>0</v>
      </c>
      <c r="B490" s="28"/>
      <c r="C490" s="410"/>
      <c r="D490" s="387" t="s">
        <v>1239</v>
      </c>
      <c r="E490" s="37" t="s">
        <v>136</v>
      </c>
      <c r="F490" s="418">
        <v>19</v>
      </c>
      <c r="G490" s="407"/>
      <c r="H490" s="408">
        <f t="shared" si="4"/>
        <v>0</v>
      </c>
      <c r="I490" s="419"/>
    </row>
    <row r="491" spans="1:9" hidden="1" x14ac:dyDescent="0.2">
      <c r="A491" s="15" t="s">
        <v>0</v>
      </c>
      <c r="B491" s="28"/>
      <c r="C491" s="410"/>
      <c r="D491" s="387" t="s">
        <v>1240</v>
      </c>
      <c r="E491" s="37" t="s">
        <v>136</v>
      </c>
      <c r="F491" s="418">
        <v>17</v>
      </c>
      <c r="G491" s="407"/>
      <c r="H491" s="408">
        <f t="shared" si="4"/>
        <v>0</v>
      </c>
      <c r="I491" s="419"/>
    </row>
    <row r="492" spans="1:9" hidden="1" x14ac:dyDescent="0.2">
      <c r="A492" s="15" t="s">
        <v>0</v>
      </c>
      <c r="B492" s="28"/>
      <c r="C492" s="410"/>
      <c r="D492" s="387" t="s">
        <v>1241</v>
      </c>
      <c r="E492" s="37" t="s">
        <v>136</v>
      </c>
      <c r="F492" s="418">
        <v>1</v>
      </c>
      <c r="G492" s="407"/>
      <c r="H492" s="408">
        <f t="shared" si="4"/>
        <v>0</v>
      </c>
      <c r="I492" s="419"/>
    </row>
    <row r="493" spans="1:9" hidden="1" x14ac:dyDescent="0.2">
      <c r="A493" s="15" t="s">
        <v>0</v>
      </c>
      <c r="B493" s="28"/>
      <c r="C493" s="410"/>
      <c r="D493" s="387" t="s">
        <v>1242</v>
      </c>
      <c r="E493" s="37" t="s">
        <v>136</v>
      </c>
      <c r="F493" s="418">
        <v>22</v>
      </c>
      <c r="G493" s="407"/>
      <c r="H493" s="408">
        <f t="shared" si="4"/>
        <v>0</v>
      </c>
      <c r="I493" s="419"/>
    </row>
    <row r="494" spans="1:9" hidden="1" x14ac:dyDescent="0.2">
      <c r="A494" s="15" t="s">
        <v>0</v>
      </c>
      <c r="B494" s="28"/>
      <c r="C494" s="410"/>
      <c r="D494" s="387" t="s">
        <v>1243</v>
      </c>
      <c r="E494" s="37" t="s">
        <v>136</v>
      </c>
      <c r="F494" s="418">
        <v>1</v>
      </c>
      <c r="G494" s="407"/>
      <c r="H494" s="408">
        <f t="shared" si="4"/>
        <v>0</v>
      </c>
      <c r="I494" s="419"/>
    </row>
    <row r="495" spans="1:9" hidden="1" x14ac:dyDescent="0.2">
      <c r="A495" s="15" t="s">
        <v>0</v>
      </c>
      <c r="B495" s="28"/>
      <c r="C495" s="410"/>
      <c r="D495" s="387" t="s">
        <v>1244</v>
      </c>
      <c r="E495" s="37" t="s">
        <v>136</v>
      </c>
      <c r="F495" s="418">
        <v>1</v>
      </c>
      <c r="G495" s="407"/>
      <c r="H495" s="408">
        <f t="shared" si="4"/>
        <v>0</v>
      </c>
      <c r="I495" s="419"/>
    </row>
    <row r="496" spans="1:9" hidden="1" x14ac:dyDescent="0.2">
      <c r="A496" s="15" t="s">
        <v>0</v>
      </c>
      <c r="B496" s="28"/>
      <c r="C496" s="410"/>
      <c r="D496" s="387" t="s">
        <v>1245</v>
      </c>
      <c r="E496" s="37" t="s">
        <v>136</v>
      </c>
      <c r="F496" s="418">
        <v>1</v>
      </c>
      <c r="G496" s="407"/>
      <c r="H496" s="408">
        <f t="shared" si="4"/>
        <v>0</v>
      </c>
      <c r="I496" s="419"/>
    </row>
    <row r="497" spans="1:9" hidden="1" x14ac:dyDescent="0.2">
      <c r="A497" s="15" t="s">
        <v>0</v>
      </c>
      <c r="B497" s="28"/>
      <c r="C497" s="410"/>
      <c r="D497" s="387" t="s">
        <v>1246</v>
      </c>
      <c r="E497" s="37" t="s">
        <v>136</v>
      </c>
      <c r="F497" s="418">
        <v>1</v>
      </c>
      <c r="G497" s="407"/>
      <c r="H497" s="408">
        <f t="shared" si="4"/>
        <v>0</v>
      </c>
      <c r="I497" s="419"/>
    </row>
    <row r="498" spans="1:9" hidden="1" x14ac:dyDescent="0.2">
      <c r="A498" s="15" t="s">
        <v>0</v>
      </c>
      <c r="B498" s="28"/>
      <c r="C498" s="410"/>
      <c r="D498" s="387" t="s">
        <v>1247</v>
      </c>
      <c r="E498" s="37" t="s">
        <v>136</v>
      </c>
      <c r="F498" s="418">
        <v>1</v>
      </c>
      <c r="G498" s="407"/>
      <c r="H498" s="408">
        <f t="shared" si="4"/>
        <v>0</v>
      </c>
      <c r="I498" s="419"/>
    </row>
    <row r="499" spans="1:9" hidden="1" x14ac:dyDescent="0.2">
      <c r="A499" s="15" t="s">
        <v>0</v>
      </c>
      <c r="B499" s="28"/>
      <c r="C499" s="410"/>
      <c r="D499" s="387" t="s">
        <v>1248</v>
      </c>
      <c r="E499" s="37" t="s">
        <v>136</v>
      </c>
      <c r="F499" s="418">
        <v>3</v>
      </c>
      <c r="G499" s="407"/>
      <c r="H499" s="408">
        <f t="shared" si="4"/>
        <v>0</v>
      </c>
      <c r="I499" s="419"/>
    </row>
    <row r="500" spans="1:9" hidden="1" x14ac:dyDescent="0.2">
      <c r="A500" s="15" t="s">
        <v>0</v>
      </c>
      <c r="B500" s="28"/>
      <c r="C500" s="410"/>
      <c r="D500" s="387" t="s">
        <v>1249</v>
      </c>
      <c r="E500" s="37" t="s">
        <v>136</v>
      </c>
      <c r="F500" s="418">
        <v>1</v>
      </c>
      <c r="G500" s="407"/>
      <c r="H500" s="408">
        <f t="shared" si="4"/>
        <v>0</v>
      </c>
      <c r="I500" s="419"/>
    </row>
    <row r="501" spans="1:9" hidden="1" x14ac:dyDescent="0.2">
      <c r="A501" s="15" t="s">
        <v>0</v>
      </c>
      <c r="B501" s="28"/>
      <c r="C501" s="410"/>
      <c r="D501" s="387" t="s">
        <v>1250</v>
      </c>
      <c r="E501" s="37" t="s">
        <v>136</v>
      </c>
      <c r="F501" s="418">
        <v>1</v>
      </c>
      <c r="G501" s="407"/>
      <c r="H501" s="408">
        <f t="shared" si="4"/>
        <v>0</v>
      </c>
      <c r="I501" s="419"/>
    </row>
    <row r="502" spans="1:9" hidden="1" x14ac:dyDescent="0.2">
      <c r="A502" s="15" t="s">
        <v>0</v>
      </c>
      <c r="B502" s="28"/>
      <c r="C502" s="410"/>
      <c r="D502" s="387" t="s">
        <v>1251</v>
      </c>
      <c r="E502" s="37" t="s">
        <v>136</v>
      </c>
      <c r="F502" s="418">
        <v>1</v>
      </c>
      <c r="G502" s="407"/>
      <c r="H502" s="408">
        <f t="shared" si="4"/>
        <v>0</v>
      </c>
      <c r="I502" s="419"/>
    </row>
    <row r="503" spans="1:9" hidden="1" x14ac:dyDescent="0.2">
      <c r="A503" s="15" t="s">
        <v>0</v>
      </c>
      <c r="B503" s="28"/>
      <c r="C503" s="410"/>
      <c r="D503" s="387" t="s">
        <v>1252</v>
      </c>
      <c r="E503" s="37" t="s">
        <v>136</v>
      </c>
      <c r="F503" s="418">
        <v>1</v>
      </c>
      <c r="G503" s="407"/>
      <c r="H503" s="408">
        <f t="shared" si="4"/>
        <v>0</v>
      </c>
      <c r="I503" s="419"/>
    </row>
    <row r="504" spans="1:9" hidden="1" x14ac:dyDescent="0.2">
      <c r="A504" s="15" t="s">
        <v>0</v>
      </c>
      <c r="B504" s="28"/>
      <c r="C504" s="410"/>
      <c r="D504" s="387" t="s">
        <v>1253</v>
      </c>
      <c r="E504" s="37" t="s">
        <v>136</v>
      </c>
      <c r="F504" s="418">
        <v>1</v>
      </c>
      <c r="G504" s="407"/>
      <c r="H504" s="408">
        <f t="shared" si="4"/>
        <v>0</v>
      </c>
      <c r="I504" s="419"/>
    </row>
    <row r="505" spans="1:9" hidden="1" x14ac:dyDescent="0.2">
      <c r="A505" s="15" t="s">
        <v>0</v>
      </c>
      <c r="B505" s="28"/>
      <c r="C505" s="410"/>
      <c r="D505" s="387" t="s">
        <v>1254</v>
      </c>
      <c r="E505" s="37" t="s">
        <v>136</v>
      </c>
      <c r="F505" s="418">
        <v>1</v>
      </c>
      <c r="G505" s="407"/>
      <c r="H505" s="408">
        <f t="shared" si="4"/>
        <v>0</v>
      </c>
      <c r="I505" s="419"/>
    </row>
    <row r="506" spans="1:9" hidden="1" x14ac:dyDescent="0.2">
      <c r="A506" s="15" t="s">
        <v>0</v>
      </c>
      <c r="B506" s="28"/>
      <c r="C506" s="410"/>
      <c r="D506" s="387" t="s">
        <v>1255</v>
      </c>
      <c r="E506" s="37" t="s">
        <v>136</v>
      </c>
      <c r="F506" s="418">
        <v>1</v>
      </c>
      <c r="G506" s="407"/>
      <c r="H506" s="408">
        <f t="shared" si="4"/>
        <v>0</v>
      </c>
      <c r="I506" s="419"/>
    </row>
    <row r="507" spans="1:9" hidden="1" x14ac:dyDescent="0.2">
      <c r="A507" s="15" t="s">
        <v>0</v>
      </c>
      <c r="B507" s="28"/>
      <c r="C507" s="410"/>
      <c r="D507" s="387" t="s">
        <v>1256</v>
      </c>
      <c r="E507" s="37" t="s">
        <v>136</v>
      </c>
      <c r="F507" s="418">
        <v>1</v>
      </c>
      <c r="G507" s="407"/>
      <c r="H507" s="408">
        <f t="shared" si="4"/>
        <v>0</v>
      </c>
      <c r="I507" s="419"/>
    </row>
    <row r="508" spans="1:9" hidden="1" x14ac:dyDescent="0.2">
      <c r="A508" s="15" t="s">
        <v>0</v>
      </c>
      <c r="B508" s="28"/>
      <c r="C508" s="410"/>
      <c r="D508" s="387" t="s">
        <v>1257</v>
      </c>
      <c r="E508" s="37" t="s">
        <v>136</v>
      </c>
      <c r="F508" s="418">
        <v>1</v>
      </c>
      <c r="G508" s="407"/>
      <c r="H508" s="408">
        <f t="shared" si="4"/>
        <v>0</v>
      </c>
      <c r="I508" s="419"/>
    </row>
    <row r="509" spans="1:9" hidden="1" x14ac:dyDescent="0.2">
      <c r="A509" s="15" t="s">
        <v>0</v>
      </c>
      <c r="B509" s="28"/>
      <c r="C509" s="410"/>
      <c r="D509" s="387" t="s">
        <v>1258</v>
      </c>
      <c r="E509" s="37" t="s">
        <v>136</v>
      </c>
      <c r="F509" s="418">
        <v>1</v>
      </c>
      <c r="G509" s="407"/>
      <c r="H509" s="408">
        <f t="shared" si="4"/>
        <v>0</v>
      </c>
      <c r="I509" s="419"/>
    </row>
    <row r="510" spans="1:9" hidden="1" x14ac:dyDescent="0.2">
      <c r="A510" s="15" t="s">
        <v>0</v>
      </c>
      <c r="B510" s="28"/>
      <c r="C510" s="410"/>
      <c r="D510" s="387" t="s">
        <v>1259</v>
      </c>
      <c r="E510" s="37" t="s">
        <v>136</v>
      </c>
      <c r="F510" s="418">
        <v>1</v>
      </c>
      <c r="G510" s="407"/>
      <c r="H510" s="408">
        <f t="shared" si="4"/>
        <v>0</v>
      </c>
      <c r="I510" s="419"/>
    </row>
    <row r="511" spans="1:9" hidden="1" x14ac:dyDescent="0.2">
      <c r="A511" s="15" t="s">
        <v>0</v>
      </c>
      <c r="B511" s="28"/>
      <c r="C511" s="410"/>
      <c r="D511" s="387" t="s">
        <v>1260</v>
      </c>
      <c r="E511" s="37" t="s">
        <v>136</v>
      </c>
      <c r="F511" s="418">
        <v>1</v>
      </c>
      <c r="G511" s="407"/>
      <c r="H511" s="408">
        <f t="shared" si="4"/>
        <v>0</v>
      </c>
      <c r="I511" s="419"/>
    </row>
    <row r="512" spans="1:9" hidden="1" x14ac:dyDescent="0.2">
      <c r="A512" s="15" t="s">
        <v>0</v>
      </c>
      <c r="B512" s="28"/>
      <c r="C512" s="410"/>
      <c r="D512" s="387" t="s">
        <v>1261</v>
      </c>
      <c r="E512" s="37" t="s">
        <v>136</v>
      </c>
      <c r="F512" s="418">
        <v>1</v>
      </c>
      <c r="G512" s="407"/>
      <c r="H512" s="408">
        <f t="shared" si="4"/>
        <v>0</v>
      </c>
      <c r="I512" s="419"/>
    </row>
    <row r="513" spans="1:9" hidden="1" x14ac:dyDescent="0.2">
      <c r="A513" s="15" t="s">
        <v>0</v>
      </c>
      <c r="B513" s="28"/>
      <c r="C513" s="410"/>
      <c r="D513" s="387" t="s">
        <v>1262</v>
      </c>
      <c r="E513" s="37" t="s">
        <v>136</v>
      </c>
      <c r="F513" s="418">
        <v>1</v>
      </c>
      <c r="G513" s="407"/>
      <c r="H513" s="408">
        <f t="shared" si="4"/>
        <v>0</v>
      </c>
      <c r="I513" s="419"/>
    </row>
    <row r="514" spans="1:9" hidden="1" x14ac:dyDescent="0.2">
      <c r="A514" s="15" t="s">
        <v>0</v>
      </c>
      <c r="B514" s="28"/>
      <c r="C514" s="410"/>
      <c r="D514" s="387" t="s">
        <v>1263</v>
      </c>
      <c r="E514" s="37" t="s">
        <v>136</v>
      </c>
      <c r="F514" s="418">
        <v>1</v>
      </c>
      <c r="G514" s="407"/>
      <c r="H514" s="408">
        <f t="shared" si="4"/>
        <v>0</v>
      </c>
      <c r="I514" s="419"/>
    </row>
    <row r="515" spans="1:9" hidden="1" x14ac:dyDescent="0.2">
      <c r="A515" s="15" t="s">
        <v>0</v>
      </c>
      <c r="B515" s="28"/>
      <c r="C515" s="410"/>
      <c r="D515" s="387" t="s">
        <v>1264</v>
      </c>
      <c r="E515" s="37" t="s">
        <v>136</v>
      </c>
      <c r="F515" s="418">
        <v>1</v>
      </c>
      <c r="G515" s="407"/>
      <c r="H515" s="408">
        <f t="shared" si="4"/>
        <v>0</v>
      </c>
      <c r="I515" s="419"/>
    </row>
    <row r="516" spans="1:9" hidden="1" x14ac:dyDescent="0.2">
      <c r="A516" s="15" t="s">
        <v>0</v>
      </c>
      <c r="B516" s="28"/>
      <c r="C516" s="410"/>
      <c r="D516" s="387" t="s">
        <v>1265</v>
      </c>
      <c r="E516" s="37" t="s">
        <v>136</v>
      </c>
      <c r="F516" s="418">
        <v>1</v>
      </c>
      <c r="G516" s="407"/>
      <c r="H516" s="408">
        <f t="shared" si="4"/>
        <v>0</v>
      </c>
      <c r="I516" s="419"/>
    </row>
    <row r="517" spans="1:9" hidden="1" x14ac:dyDescent="0.2">
      <c r="A517" s="15" t="s">
        <v>0</v>
      </c>
      <c r="B517" s="28"/>
      <c r="C517" s="410"/>
      <c r="D517" s="387" t="s">
        <v>1266</v>
      </c>
      <c r="E517" s="37" t="s">
        <v>136</v>
      </c>
      <c r="F517" s="418">
        <v>1</v>
      </c>
      <c r="G517" s="407"/>
      <c r="H517" s="408">
        <f t="shared" si="4"/>
        <v>0</v>
      </c>
      <c r="I517" s="419"/>
    </row>
    <row r="518" spans="1:9" hidden="1" x14ac:dyDescent="0.2">
      <c r="A518" s="15" t="s">
        <v>0</v>
      </c>
      <c r="B518" s="28"/>
      <c r="C518" s="410"/>
      <c r="D518" s="387" t="s">
        <v>1267</v>
      </c>
      <c r="E518" s="37" t="s">
        <v>136</v>
      </c>
      <c r="F518" s="418">
        <v>1</v>
      </c>
      <c r="G518" s="407"/>
      <c r="H518" s="408">
        <f t="shared" si="4"/>
        <v>0</v>
      </c>
      <c r="I518" s="419"/>
    </row>
    <row r="519" spans="1:9" hidden="1" x14ac:dyDescent="0.2">
      <c r="A519" s="15" t="s">
        <v>0</v>
      </c>
      <c r="B519" s="28"/>
      <c r="C519" s="410"/>
      <c r="D519" s="387" t="s">
        <v>1268</v>
      </c>
      <c r="E519" s="37" t="s">
        <v>136</v>
      </c>
      <c r="F519" s="418">
        <v>1</v>
      </c>
      <c r="G519" s="407"/>
      <c r="H519" s="408">
        <f t="shared" si="4"/>
        <v>0</v>
      </c>
      <c r="I519" s="419"/>
    </row>
    <row r="520" spans="1:9" hidden="1" x14ac:dyDescent="0.2">
      <c r="A520" s="15" t="s">
        <v>0</v>
      </c>
      <c r="B520" s="28"/>
      <c r="C520" s="410"/>
      <c r="D520" s="387" t="s">
        <v>1269</v>
      </c>
      <c r="E520" s="37" t="s">
        <v>136</v>
      </c>
      <c r="F520" s="418">
        <v>1</v>
      </c>
      <c r="G520" s="407"/>
      <c r="H520" s="408">
        <f t="shared" si="4"/>
        <v>0</v>
      </c>
      <c r="I520" s="419"/>
    </row>
    <row r="521" spans="1:9" hidden="1" x14ac:dyDescent="0.2">
      <c r="A521" s="15" t="s">
        <v>0</v>
      </c>
      <c r="B521" s="28"/>
      <c r="C521" s="410"/>
      <c r="D521" s="387"/>
      <c r="E521" s="401"/>
      <c r="F521" s="374"/>
      <c r="G521" s="407"/>
      <c r="H521" s="408"/>
      <c r="I521" s="376"/>
    </row>
    <row r="522" spans="1:9" hidden="1" x14ac:dyDescent="0.2">
      <c r="A522" s="15" t="s">
        <v>0</v>
      </c>
      <c r="B522" s="28"/>
      <c r="C522" s="410"/>
      <c r="D522" s="387" t="s">
        <v>1270</v>
      </c>
      <c r="E522" s="37" t="s">
        <v>136</v>
      </c>
      <c r="F522" s="418">
        <v>1</v>
      </c>
      <c r="G522" s="407"/>
      <c r="H522" s="408">
        <f t="shared" ref="H522:H567" si="5">$F522*G522</f>
        <v>0</v>
      </c>
      <c r="I522" s="419"/>
    </row>
    <row r="523" spans="1:9" hidden="1" x14ac:dyDescent="0.2">
      <c r="A523" s="15" t="s">
        <v>0</v>
      </c>
      <c r="B523" s="28"/>
      <c r="C523" s="410"/>
      <c r="D523" s="387" t="s">
        <v>1271</v>
      </c>
      <c r="E523" s="37" t="s">
        <v>136</v>
      </c>
      <c r="F523" s="418">
        <v>1</v>
      </c>
      <c r="G523" s="407"/>
      <c r="H523" s="408">
        <f t="shared" si="5"/>
        <v>0</v>
      </c>
      <c r="I523" s="419"/>
    </row>
    <row r="524" spans="1:9" hidden="1" x14ac:dyDescent="0.2">
      <c r="A524" s="15" t="s">
        <v>0</v>
      </c>
      <c r="B524" s="28"/>
      <c r="C524" s="410"/>
      <c r="D524" s="387" t="s">
        <v>1272</v>
      </c>
      <c r="E524" s="37" t="s">
        <v>136</v>
      </c>
      <c r="F524" s="418">
        <v>6</v>
      </c>
      <c r="G524" s="407"/>
      <c r="H524" s="408">
        <f t="shared" si="5"/>
        <v>0</v>
      </c>
      <c r="I524" s="419"/>
    </row>
    <row r="525" spans="1:9" hidden="1" x14ac:dyDescent="0.2">
      <c r="A525" s="15" t="s">
        <v>0</v>
      </c>
      <c r="B525" s="28"/>
      <c r="C525" s="410"/>
      <c r="D525" s="387" t="s">
        <v>1273</v>
      </c>
      <c r="E525" s="37" t="s">
        <v>136</v>
      </c>
      <c r="F525" s="418">
        <v>18</v>
      </c>
      <c r="G525" s="407"/>
      <c r="H525" s="408">
        <f t="shared" si="5"/>
        <v>0</v>
      </c>
      <c r="I525" s="419"/>
    </row>
    <row r="526" spans="1:9" hidden="1" x14ac:dyDescent="0.2">
      <c r="A526" s="15" t="s">
        <v>0</v>
      </c>
      <c r="B526" s="28"/>
      <c r="C526" s="410"/>
      <c r="D526" s="387" t="s">
        <v>1274</v>
      </c>
      <c r="E526" s="37" t="s">
        <v>136</v>
      </c>
      <c r="F526" s="418">
        <v>1</v>
      </c>
      <c r="G526" s="407"/>
      <c r="H526" s="408">
        <f t="shared" si="5"/>
        <v>0</v>
      </c>
      <c r="I526" s="419"/>
    </row>
    <row r="527" spans="1:9" hidden="1" x14ac:dyDescent="0.2">
      <c r="A527" s="15" t="s">
        <v>0</v>
      </c>
      <c r="B527" s="28"/>
      <c r="C527" s="410"/>
      <c r="D527" s="387" t="s">
        <v>1275</v>
      </c>
      <c r="E527" s="37" t="s">
        <v>136</v>
      </c>
      <c r="F527" s="418">
        <v>4</v>
      </c>
      <c r="G527" s="407"/>
      <c r="H527" s="408">
        <f t="shared" si="5"/>
        <v>0</v>
      </c>
      <c r="I527" s="419"/>
    </row>
    <row r="528" spans="1:9" hidden="1" x14ac:dyDescent="0.2">
      <c r="A528" s="15" t="s">
        <v>0</v>
      </c>
      <c r="B528" s="28"/>
      <c r="C528" s="410"/>
      <c r="D528" s="387" t="s">
        <v>1276</v>
      </c>
      <c r="E528" s="37" t="s">
        <v>136</v>
      </c>
      <c r="F528" s="418">
        <v>6</v>
      </c>
      <c r="G528" s="407"/>
      <c r="H528" s="408">
        <f t="shared" si="5"/>
        <v>0</v>
      </c>
      <c r="I528" s="419"/>
    </row>
    <row r="529" spans="1:9" hidden="1" x14ac:dyDescent="0.2">
      <c r="A529" s="15" t="s">
        <v>0</v>
      </c>
      <c r="B529" s="28"/>
      <c r="C529" s="410"/>
      <c r="D529" s="387" t="s">
        <v>1277</v>
      </c>
      <c r="E529" s="37" t="s">
        <v>136</v>
      </c>
      <c r="F529" s="418">
        <v>1</v>
      </c>
      <c r="G529" s="407"/>
      <c r="H529" s="408">
        <f t="shared" si="5"/>
        <v>0</v>
      </c>
      <c r="I529" s="419"/>
    </row>
    <row r="530" spans="1:9" hidden="1" x14ac:dyDescent="0.2">
      <c r="A530" s="15" t="s">
        <v>0</v>
      </c>
      <c r="B530" s="28"/>
      <c r="C530" s="410"/>
      <c r="D530" s="387" t="s">
        <v>1278</v>
      </c>
      <c r="E530" s="37" t="s">
        <v>136</v>
      </c>
      <c r="F530" s="418">
        <v>8</v>
      </c>
      <c r="G530" s="407"/>
      <c r="H530" s="408">
        <f t="shared" si="5"/>
        <v>0</v>
      </c>
      <c r="I530" s="419"/>
    </row>
    <row r="531" spans="1:9" hidden="1" x14ac:dyDescent="0.2">
      <c r="A531" s="15" t="s">
        <v>0</v>
      </c>
      <c r="B531" s="28"/>
      <c r="C531" s="410"/>
      <c r="D531" s="387" t="s">
        <v>1279</v>
      </c>
      <c r="E531" s="37" t="s">
        <v>136</v>
      </c>
      <c r="F531" s="418">
        <v>1</v>
      </c>
      <c r="G531" s="407"/>
      <c r="H531" s="408">
        <f t="shared" si="5"/>
        <v>0</v>
      </c>
      <c r="I531" s="419"/>
    </row>
    <row r="532" spans="1:9" hidden="1" x14ac:dyDescent="0.2">
      <c r="A532" s="15" t="s">
        <v>0</v>
      </c>
      <c r="B532" s="28"/>
      <c r="C532" s="410"/>
      <c r="D532" s="387" t="s">
        <v>1280</v>
      </c>
      <c r="E532" s="37" t="s">
        <v>136</v>
      </c>
      <c r="F532" s="418">
        <v>6</v>
      </c>
      <c r="G532" s="407"/>
      <c r="H532" s="408">
        <f t="shared" si="5"/>
        <v>0</v>
      </c>
      <c r="I532" s="419"/>
    </row>
    <row r="533" spans="1:9" hidden="1" x14ac:dyDescent="0.2">
      <c r="A533" s="15" t="s">
        <v>0</v>
      </c>
      <c r="B533" s="28"/>
      <c r="C533" s="410"/>
      <c r="D533" s="387" t="s">
        <v>1281</v>
      </c>
      <c r="E533" s="37" t="s">
        <v>136</v>
      </c>
      <c r="F533" s="418">
        <v>1</v>
      </c>
      <c r="G533" s="407"/>
      <c r="H533" s="408">
        <f t="shared" si="5"/>
        <v>0</v>
      </c>
      <c r="I533" s="419"/>
    </row>
    <row r="534" spans="1:9" hidden="1" x14ac:dyDescent="0.2">
      <c r="A534" s="15" t="s">
        <v>0</v>
      </c>
      <c r="B534" s="28"/>
      <c r="C534" s="410"/>
      <c r="D534" s="387" t="s">
        <v>1282</v>
      </c>
      <c r="E534" s="37" t="s">
        <v>136</v>
      </c>
      <c r="F534" s="418">
        <v>24</v>
      </c>
      <c r="G534" s="407"/>
      <c r="H534" s="408">
        <f t="shared" si="5"/>
        <v>0</v>
      </c>
      <c r="I534" s="419"/>
    </row>
    <row r="535" spans="1:9" hidden="1" x14ac:dyDescent="0.2">
      <c r="A535" s="15" t="s">
        <v>0</v>
      </c>
      <c r="B535" s="28"/>
      <c r="C535" s="410"/>
      <c r="D535" s="387" t="s">
        <v>1283</v>
      </c>
      <c r="E535" s="37" t="s">
        <v>136</v>
      </c>
      <c r="F535" s="418">
        <v>4</v>
      </c>
      <c r="G535" s="407"/>
      <c r="H535" s="408">
        <f t="shared" si="5"/>
        <v>0</v>
      </c>
      <c r="I535" s="419"/>
    </row>
    <row r="536" spans="1:9" hidden="1" x14ac:dyDescent="0.2">
      <c r="A536" s="15" t="s">
        <v>0</v>
      </c>
      <c r="B536" s="28"/>
      <c r="C536" s="410"/>
      <c r="D536" s="387" t="s">
        <v>1284</v>
      </c>
      <c r="E536" s="37" t="s">
        <v>136</v>
      </c>
      <c r="F536" s="418">
        <v>1</v>
      </c>
      <c r="G536" s="407"/>
      <c r="H536" s="408">
        <f t="shared" si="5"/>
        <v>0</v>
      </c>
      <c r="I536" s="419"/>
    </row>
    <row r="537" spans="1:9" hidden="1" x14ac:dyDescent="0.2">
      <c r="A537" s="15" t="s">
        <v>0</v>
      </c>
      <c r="B537" s="28"/>
      <c r="C537" s="410"/>
      <c r="D537" s="387" t="s">
        <v>1285</v>
      </c>
      <c r="E537" s="37" t="s">
        <v>136</v>
      </c>
      <c r="F537" s="418">
        <v>1</v>
      </c>
      <c r="G537" s="407"/>
      <c r="H537" s="408">
        <f t="shared" si="5"/>
        <v>0</v>
      </c>
      <c r="I537" s="419"/>
    </row>
    <row r="538" spans="1:9" hidden="1" x14ac:dyDescent="0.2">
      <c r="A538" s="15" t="s">
        <v>0</v>
      </c>
      <c r="B538" s="28"/>
      <c r="C538" s="410"/>
      <c r="D538" s="387" t="s">
        <v>1286</v>
      </c>
      <c r="E538" s="37" t="s">
        <v>136</v>
      </c>
      <c r="F538" s="418">
        <v>1</v>
      </c>
      <c r="G538" s="407"/>
      <c r="H538" s="408">
        <f t="shared" si="5"/>
        <v>0</v>
      </c>
      <c r="I538" s="419"/>
    </row>
    <row r="539" spans="1:9" hidden="1" x14ac:dyDescent="0.2">
      <c r="A539" s="15" t="s">
        <v>0</v>
      </c>
      <c r="B539" s="28"/>
      <c r="C539" s="410"/>
      <c r="D539" s="387" t="s">
        <v>1287</v>
      </c>
      <c r="E539" s="37" t="s">
        <v>136</v>
      </c>
      <c r="F539" s="418">
        <v>2</v>
      </c>
      <c r="G539" s="407"/>
      <c r="H539" s="408">
        <f t="shared" si="5"/>
        <v>0</v>
      </c>
      <c r="I539" s="419"/>
    </row>
    <row r="540" spans="1:9" hidden="1" x14ac:dyDescent="0.2">
      <c r="A540" s="15" t="s">
        <v>0</v>
      </c>
      <c r="B540" s="28"/>
      <c r="C540" s="410"/>
      <c r="D540" s="387" t="s">
        <v>1288</v>
      </c>
      <c r="E540" s="37" t="s">
        <v>136</v>
      </c>
      <c r="F540" s="418">
        <v>2</v>
      </c>
      <c r="G540" s="407"/>
      <c r="H540" s="408">
        <f t="shared" si="5"/>
        <v>0</v>
      </c>
      <c r="I540" s="419"/>
    </row>
    <row r="541" spans="1:9" hidden="1" x14ac:dyDescent="0.2">
      <c r="A541" s="15" t="s">
        <v>0</v>
      </c>
      <c r="B541" s="28"/>
      <c r="C541" s="410"/>
      <c r="D541" s="387" t="s">
        <v>1289</v>
      </c>
      <c r="E541" s="37" t="s">
        <v>136</v>
      </c>
      <c r="F541" s="418">
        <v>1</v>
      </c>
      <c r="G541" s="407"/>
      <c r="H541" s="408">
        <f t="shared" si="5"/>
        <v>0</v>
      </c>
      <c r="I541" s="419"/>
    </row>
    <row r="542" spans="1:9" hidden="1" x14ac:dyDescent="0.2">
      <c r="A542" s="15" t="s">
        <v>0</v>
      </c>
      <c r="B542" s="28"/>
      <c r="C542" s="410"/>
      <c r="D542" s="387" t="s">
        <v>1290</v>
      </c>
      <c r="E542" s="37" t="s">
        <v>136</v>
      </c>
      <c r="F542" s="418">
        <v>1</v>
      </c>
      <c r="G542" s="407"/>
      <c r="H542" s="408">
        <f t="shared" si="5"/>
        <v>0</v>
      </c>
      <c r="I542" s="419"/>
    </row>
    <row r="543" spans="1:9" hidden="1" x14ac:dyDescent="0.2">
      <c r="A543" s="15" t="s">
        <v>0</v>
      </c>
      <c r="B543" s="28"/>
      <c r="C543" s="410"/>
      <c r="D543" s="387" t="s">
        <v>1291</v>
      </c>
      <c r="E543" s="37" t="s">
        <v>136</v>
      </c>
      <c r="F543" s="418">
        <v>28</v>
      </c>
      <c r="G543" s="407"/>
      <c r="H543" s="408">
        <f t="shared" si="5"/>
        <v>0</v>
      </c>
      <c r="I543" s="419"/>
    </row>
    <row r="544" spans="1:9" hidden="1" x14ac:dyDescent="0.2">
      <c r="A544" s="15" t="s">
        <v>0</v>
      </c>
      <c r="B544" s="28"/>
      <c r="C544" s="410"/>
      <c r="D544" s="387" t="s">
        <v>1292</v>
      </c>
      <c r="E544" s="37" t="s">
        <v>136</v>
      </c>
      <c r="F544" s="418">
        <v>8</v>
      </c>
      <c r="G544" s="407"/>
      <c r="H544" s="408">
        <f t="shared" si="5"/>
        <v>0</v>
      </c>
      <c r="I544" s="419"/>
    </row>
    <row r="545" spans="1:9" hidden="1" x14ac:dyDescent="0.2">
      <c r="A545" s="15" t="s">
        <v>0</v>
      </c>
      <c r="B545" s="28"/>
      <c r="C545" s="410"/>
      <c r="D545" s="387" t="s">
        <v>1293</v>
      </c>
      <c r="E545" s="37" t="s">
        <v>136</v>
      </c>
      <c r="F545" s="418">
        <v>1</v>
      </c>
      <c r="G545" s="407"/>
      <c r="H545" s="408">
        <f t="shared" si="5"/>
        <v>0</v>
      </c>
      <c r="I545" s="419"/>
    </row>
    <row r="546" spans="1:9" hidden="1" x14ac:dyDescent="0.2">
      <c r="A546" s="15" t="s">
        <v>0</v>
      </c>
      <c r="B546" s="28"/>
      <c r="C546" s="410"/>
      <c r="D546" s="387" t="s">
        <v>1294</v>
      </c>
      <c r="E546" s="37" t="s">
        <v>136</v>
      </c>
      <c r="F546" s="418">
        <v>1</v>
      </c>
      <c r="G546" s="407"/>
      <c r="H546" s="408">
        <f t="shared" si="5"/>
        <v>0</v>
      </c>
      <c r="I546" s="419"/>
    </row>
    <row r="547" spans="1:9" hidden="1" x14ac:dyDescent="0.2">
      <c r="A547" s="15" t="s">
        <v>0</v>
      </c>
      <c r="B547" s="28"/>
      <c r="C547" s="410"/>
      <c r="D547" s="387" t="s">
        <v>1295</v>
      </c>
      <c r="E547" s="37" t="s">
        <v>136</v>
      </c>
      <c r="F547" s="418">
        <v>45</v>
      </c>
      <c r="G547" s="407"/>
      <c r="H547" s="408">
        <f t="shared" si="5"/>
        <v>0</v>
      </c>
      <c r="I547" s="419"/>
    </row>
    <row r="548" spans="1:9" hidden="1" x14ac:dyDescent="0.2">
      <c r="A548" s="15" t="s">
        <v>0</v>
      </c>
      <c r="B548" s="28"/>
      <c r="C548" s="410"/>
      <c r="D548" s="387" t="s">
        <v>1296</v>
      </c>
      <c r="E548" s="37" t="s">
        <v>136</v>
      </c>
      <c r="F548" s="418">
        <v>2</v>
      </c>
      <c r="G548" s="407"/>
      <c r="H548" s="408">
        <f t="shared" si="5"/>
        <v>0</v>
      </c>
      <c r="I548" s="419"/>
    </row>
    <row r="549" spans="1:9" hidden="1" x14ac:dyDescent="0.2">
      <c r="A549" s="15" t="s">
        <v>0</v>
      </c>
      <c r="B549" s="28"/>
      <c r="C549" s="410"/>
      <c r="D549" s="387" t="s">
        <v>1297</v>
      </c>
      <c r="E549" s="37" t="s">
        <v>136</v>
      </c>
      <c r="F549" s="418">
        <v>1</v>
      </c>
      <c r="G549" s="407"/>
      <c r="H549" s="408">
        <f t="shared" si="5"/>
        <v>0</v>
      </c>
      <c r="I549" s="419"/>
    </row>
    <row r="550" spans="1:9" hidden="1" x14ac:dyDescent="0.2">
      <c r="A550" s="15" t="s">
        <v>0</v>
      </c>
      <c r="B550" s="28"/>
      <c r="C550" s="410"/>
      <c r="D550" s="387" t="s">
        <v>1298</v>
      </c>
      <c r="E550" s="37" t="s">
        <v>136</v>
      </c>
      <c r="F550" s="418">
        <v>1</v>
      </c>
      <c r="G550" s="407"/>
      <c r="H550" s="408">
        <f t="shared" si="5"/>
        <v>0</v>
      </c>
      <c r="I550" s="419"/>
    </row>
    <row r="551" spans="1:9" hidden="1" x14ac:dyDescent="0.2">
      <c r="A551" s="15" t="s">
        <v>0</v>
      </c>
      <c r="B551" s="28"/>
      <c r="C551" s="410"/>
      <c r="D551" s="387" t="s">
        <v>1299</v>
      </c>
      <c r="E551" s="37" t="s">
        <v>136</v>
      </c>
      <c r="F551" s="418">
        <v>68</v>
      </c>
      <c r="G551" s="407"/>
      <c r="H551" s="408">
        <f t="shared" si="5"/>
        <v>0</v>
      </c>
      <c r="I551" s="419"/>
    </row>
    <row r="552" spans="1:9" hidden="1" x14ac:dyDescent="0.2">
      <c r="A552" s="15" t="s">
        <v>0</v>
      </c>
      <c r="B552" s="28"/>
      <c r="C552" s="410"/>
      <c r="D552" s="387" t="s">
        <v>1300</v>
      </c>
      <c r="E552" s="37" t="s">
        <v>136</v>
      </c>
      <c r="F552" s="418">
        <v>1</v>
      </c>
      <c r="G552" s="407"/>
      <c r="H552" s="408">
        <f t="shared" si="5"/>
        <v>0</v>
      </c>
      <c r="I552" s="419"/>
    </row>
    <row r="553" spans="1:9" hidden="1" x14ac:dyDescent="0.2">
      <c r="A553" s="15" t="s">
        <v>0</v>
      </c>
      <c r="B553" s="28"/>
      <c r="C553" s="410"/>
      <c r="D553" s="387" t="s">
        <v>1301</v>
      </c>
      <c r="E553" s="37" t="s">
        <v>136</v>
      </c>
      <c r="F553" s="418">
        <v>1</v>
      </c>
      <c r="G553" s="407"/>
      <c r="H553" s="408">
        <f t="shared" si="5"/>
        <v>0</v>
      </c>
      <c r="I553" s="419"/>
    </row>
    <row r="554" spans="1:9" hidden="1" x14ac:dyDescent="0.2">
      <c r="A554" s="15" t="s">
        <v>0</v>
      </c>
      <c r="B554" s="28"/>
      <c r="C554" s="410"/>
      <c r="D554" s="387" t="s">
        <v>1302</v>
      </c>
      <c r="E554" s="37" t="s">
        <v>136</v>
      </c>
      <c r="F554" s="418">
        <v>1</v>
      </c>
      <c r="G554" s="407"/>
      <c r="H554" s="408">
        <f t="shared" si="5"/>
        <v>0</v>
      </c>
      <c r="I554" s="419"/>
    </row>
    <row r="555" spans="1:9" hidden="1" x14ac:dyDescent="0.2">
      <c r="A555" s="15" t="s">
        <v>0</v>
      </c>
      <c r="B555" s="28"/>
      <c r="C555" s="410"/>
      <c r="D555" s="387" t="s">
        <v>1303</v>
      </c>
      <c r="E555" s="37" t="s">
        <v>136</v>
      </c>
      <c r="F555" s="418">
        <v>1</v>
      </c>
      <c r="G555" s="407"/>
      <c r="H555" s="408">
        <f t="shared" si="5"/>
        <v>0</v>
      </c>
      <c r="I555" s="419"/>
    </row>
    <row r="556" spans="1:9" hidden="1" x14ac:dyDescent="0.2">
      <c r="A556" s="15" t="s">
        <v>0</v>
      </c>
      <c r="B556" s="28"/>
      <c r="C556" s="410"/>
      <c r="D556" s="387" t="s">
        <v>1304</v>
      </c>
      <c r="E556" s="37" t="s">
        <v>136</v>
      </c>
      <c r="F556" s="418">
        <v>1</v>
      </c>
      <c r="G556" s="407"/>
      <c r="H556" s="408">
        <f t="shared" si="5"/>
        <v>0</v>
      </c>
      <c r="I556" s="419"/>
    </row>
    <row r="557" spans="1:9" hidden="1" x14ac:dyDescent="0.2">
      <c r="A557" s="15" t="s">
        <v>0</v>
      </c>
      <c r="B557" s="28"/>
      <c r="C557" s="410"/>
      <c r="D557" s="387" t="s">
        <v>1305</v>
      </c>
      <c r="E557" s="37" t="s">
        <v>136</v>
      </c>
      <c r="F557" s="418">
        <v>1</v>
      </c>
      <c r="G557" s="407"/>
      <c r="H557" s="408">
        <f t="shared" si="5"/>
        <v>0</v>
      </c>
      <c r="I557" s="419"/>
    </row>
    <row r="558" spans="1:9" hidden="1" x14ac:dyDescent="0.2">
      <c r="A558" s="15" t="s">
        <v>0</v>
      </c>
      <c r="B558" s="28"/>
      <c r="C558" s="410"/>
      <c r="D558" s="387" t="s">
        <v>1306</v>
      </c>
      <c r="E558" s="37" t="s">
        <v>136</v>
      </c>
      <c r="F558" s="418">
        <v>1</v>
      </c>
      <c r="G558" s="407"/>
      <c r="H558" s="408">
        <f t="shared" si="5"/>
        <v>0</v>
      </c>
      <c r="I558" s="419"/>
    </row>
    <row r="559" spans="1:9" hidden="1" x14ac:dyDescent="0.2">
      <c r="A559" s="15" t="s">
        <v>0</v>
      </c>
      <c r="B559" s="28"/>
      <c r="C559" s="410"/>
      <c r="D559" s="387" t="s">
        <v>1307</v>
      </c>
      <c r="E559" s="37" t="s">
        <v>136</v>
      </c>
      <c r="F559" s="418">
        <v>1</v>
      </c>
      <c r="G559" s="407"/>
      <c r="H559" s="408">
        <f t="shared" si="5"/>
        <v>0</v>
      </c>
      <c r="I559" s="419"/>
    </row>
    <row r="560" spans="1:9" hidden="1" x14ac:dyDescent="0.2">
      <c r="A560" s="15" t="s">
        <v>0</v>
      </c>
      <c r="B560" s="28"/>
      <c r="C560" s="410"/>
      <c r="D560" s="387" t="s">
        <v>1308</v>
      </c>
      <c r="E560" s="37" t="s">
        <v>136</v>
      </c>
      <c r="F560" s="418">
        <v>1</v>
      </c>
      <c r="G560" s="407"/>
      <c r="H560" s="408">
        <f t="shared" si="5"/>
        <v>0</v>
      </c>
      <c r="I560" s="419"/>
    </row>
    <row r="561" spans="1:9" hidden="1" x14ac:dyDescent="0.2">
      <c r="A561" s="15" t="s">
        <v>0</v>
      </c>
      <c r="B561" s="28"/>
      <c r="C561" s="410"/>
      <c r="D561" s="387" t="s">
        <v>1309</v>
      </c>
      <c r="E561" s="37" t="s">
        <v>136</v>
      </c>
      <c r="F561" s="418">
        <v>1</v>
      </c>
      <c r="G561" s="407"/>
      <c r="H561" s="408">
        <f t="shared" si="5"/>
        <v>0</v>
      </c>
      <c r="I561" s="419"/>
    </row>
    <row r="562" spans="1:9" hidden="1" x14ac:dyDescent="0.2">
      <c r="A562" s="15" t="s">
        <v>0</v>
      </c>
      <c r="B562" s="28"/>
      <c r="C562" s="410"/>
      <c r="D562" s="387" t="s">
        <v>1310</v>
      </c>
      <c r="E562" s="37" t="s">
        <v>136</v>
      </c>
      <c r="F562" s="418">
        <v>1</v>
      </c>
      <c r="G562" s="407"/>
      <c r="H562" s="408">
        <f t="shared" si="5"/>
        <v>0</v>
      </c>
      <c r="I562" s="419"/>
    </row>
    <row r="563" spans="1:9" hidden="1" x14ac:dyDescent="0.2">
      <c r="A563" s="15" t="s">
        <v>0</v>
      </c>
      <c r="B563" s="28"/>
      <c r="C563" s="410"/>
      <c r="D563" s="387" t="s">
        <v>1311</v>
      </c>
      <c r="E563" s="37" t="s">
        <v>136</v>
      </c>
      <c r="F563" s="418">
        <v>1</v>
      </c>
      <c r="G563" s="407"/>
      <c r="H563" s="408">
        <f t="shared" si="5"/>
        <v>0</v>
      </c>
      <c r="I563" s="419"/>
    </row>
    <row r="564" spans="1:9" hidden="1" x14ac:dyDescent="0.2">
      <c r="A564" s="15" t="s">
        <v>0</v>
      </c>
      <c r="B564" s="28"/>
      <c r="C564" s="410"/>
      <c r="D564" s="387" t="s">
        <v>1312</v>
      </c>
      <c r="E564" s="37" t="s">
        <v>136</v>
      </c>
      <c r="F564" s="418">
        <v>1</v>
      </c>
      <c r="G564" s="407"/>
      <c r="H564" s="408">
        <f t="shared" si="5"/>
        <v>0</v>
      </c>
      <c r="I564" s="419"/>
    </row>
    <row r="565" spans="1:9" hidden="1" x14ac:dyDescent="0.2">
      <c r="A565" s="15" t="s">
        <v>0</v>
      </c>
      <c r="B565" s="28"/>
      <c r="C565" s="410"/>
      <c r="D565" s="387" t="s">
        <v>1313</v>
      </c>
      <c r="E565" s="37" t="s">
        <v>136</v>
      </c>
      <c r="F565" s="418">
        <v>1</v>
      </c>
      <c r="G565" s="407"/>
      <c r="H565" s="408">
        <f t="shared" si="5"/>
        <v>0</v>
      </c>
      <c r="I565" s="419"/>
    </row>
    <row r="566" spans="1:9" hidden="1" x14ac:dyDescent="0.2">
      <c r="A566" s="15" t="s">
        <v>0</v>
      </c>
      <c r="B566" s="28"/>
      <c r="C566" s="410"/>
      <c r="D566" s="387" t="s">
        <v>1314</v>
      </c>
      <c r="E566" s="37" t="s">
        <v>136</v>
      </c>
      <c r="F566" s="418">
        <v>1</v>
      </c>
      <c r="G566" s="407"/>
      <c r="H566" s="408">
        <f t="shared" si="5"/>
        <v>0</v>
      </c>
      <c r="I566" s="419"/>
    </row>
    <row r="567" spans="1:9" hidden="1" x14ac:dyDescent="0.2">
      <c r="A567" s="15" t="s">
        <v>0</v>
      </c>
      <c r="B567" s="28"/>
      <c r="C567" s="410"/>
      <c r="D567" s="387" t="s">
        <v>1315</v>
      </c>
      <c r="E567" s="37" t="s">
        <v>136</v>
      </c>
      <c r="F567" s="418">
        <v>1</v>
      </c>
      <c r="G567" s="407"/>
      <c r="H567" s="408">
        <f t="shared" si="5"/>
        <v>0</v>
      </c>
      <c r="I567" s="419"/>
    </row>
    <row r="568" spans="1:9" hidden="1" x14ac:dyDescent="0.2">
      <c r="A568" s="15" t="s">
        <v>0</v>
      </c>
      <c r="B568" s="28"/>
      <c r="C568" s="410"/>
      <c r="D568" s="387"/>
      <c r="E568" s="401"/>
      <c r="F568" s="374"/>
      <c r="G568" s="407"/>
      <c r="H568" s="408"/>
      <c r="I568" s="376"/>
    </row>
    <row r="569" spans="1:9" hidden="1" x14ac:dyDescent="0.2">
      <c r="A569" s="15" t="s">
        <v>0</v>
      </c>
      <c r="B569" s="28"/>
      <c r="C569" s="401"/>
      <c r="D569" s="399"/>
      <c r="E569" s="401"/>
      <c r="F569" s="374"/>
      <c r="G569" s="407"/>
      <c r="H569" s="408"/>
      <c r="I569" s="376"/>
    </row>
    <row r="570" spans="1:9" ht="22.5" hidden="1" x14ac:dyDescent="0.2">
      <c r="A570" s="15" t="s">
        <v>0</v>
      </c>
      <c r="B570" s="28"/>
      <c r="C570" s="400">
        <v>3</v>
      </c>
      <c r="D570" s="389" t="s">
        <v>1316</v>
      </c>
      <c r="E570" s="37"/>
      <c r="F570" s="374"/>
      <c r="G570" s="407"/>
      <c r="H570" s="408"/>
      <c r="I570" s="376"/>
    </row>
    <row r="571" spans="1:9" hidden="1" x14ac:dyDescent="0.2">
      <c r="A571" s="15" t="s">
        <v>0</v>
      </c>
      <c r="B571" s="28"/>
      <c r="C571" s="401"/>
      <c r="D571" s="383" t="s">
        <v>1317</v>
      </c>
      <c r="E571" s="37" t="s">
        <v>136</v>
      </c>
      <c r="F571" s="418">
        <v>8</v>
      </c>
      <c r="G571" s="407"/>
      <c r="H571" s="408">
        <f>$F571*G571</f>
        <v>0</v>
      </c>
      <c r="I571" s="419"/>
    </row>
    <row r="572" spans="1:9" hidden="1" x14ac:dyDescent="0.2">
      <c r="A572" s="15" t="s">
        <v>0</v>
      </c>
      <c r="B572" s="28"/>
      <c r="C572" s="401"/>
      <c r="D572" s="399"/>
      <c r="E572" s="401"/>
      <c r="F572" s="374"/>
      <c r="G572" s="407"/>
      <c r="H572" s="408"/>
      <c r="I572" s="376"/>
    </row>
    <row r="573" spans="1:9" hidden="1" x14ac:dyDescent="0.2">
      <c r="A573" s="15" t="s">
        <v>0</v>
      </c>
      <c r="B573" s="28"/>
      <c r="C573" s="401"/>
      <c r="D573" s="387"/>
      <c r="E573" s="401"/>
      <c r="F573" s="374"/>
      <c r="G573" s="407"/>
      <c r="H573" s="408"/>
      <c r="I573" s="376"/>
    </row>
    <row r="574" spans="1:9" ht="56.25" hidden="1" x14ac:dyDescent="0.2">
      <c r="A574" s="15" t="s">
        <v>0</v>
      </c>
      <c r="B574" s="28"/>
      <c r="C574" s="400">
        <v>4</v>
      </c>
      <c r="D574" s="389" t="s">
        <v>1318</v>
      </c>
      <c r="E574" s="37"/>
      <c r="F574" s="374"/>
      <c r="G574" s="407"/>
      <c r="H574" s="408"/>
      <c r="I574" s="376"/>
    </row>
    <row r="575" spans="1:9" hidden="1" x14ac:dyDescent="0.2">
      <c r="A575" s="15" t="s">
        <v>0</v>
      </c>
      <c r="B575" s="28"/>
      <c r="C575" s="401"/>
      <c r="D575" s="389" t="s">
        <v>1319</v>
      </c>
      <c r="E575" s="37"/>
      <c r="F575" s="374"/>
      <c r="G575" s="407"/>
      <c r="H575" s="408"/>
      <c r="I575" s="376"/>
    </row>
    <row r="576" spans="1:9" hidden="1" x14ac:dyDescent="0.2">
      <c r="A576" s="15" t="s">
        <v>0</v>
      </c>
      <c r="B576" s="28"/>
      <c r="C576" s="401"/>
      <c r="D576" s="389" t="s">
        <v>1320</v>
      </c>
      <c r="E576" s="37"/>
      <c r="F576" s="374"/>
      <c r="G576" s="407"/>
      <c r="H576" s="408"/>
      <c r="I576" s="376"/>
    </row>
    <row r="577" spans="1:9" hidden="1" x14ac:dyDescent="0.2">
      <c r="A577" s="15" t="s">
        <v>0</v>
      </c>
      <c r="B577" s="28"/>
      <c r="C577" s="401"/>
      <c r="D577" s="389" t="s">
        <v>1321</v>
      </c>
      <c r="E577" s="37"/>
      <c r="F577" s="374"/>
      <c r="G577" s="407"/>
      <c r="H577" s="408"/>
      <c r="I577" s="376"/>
    </row>
    <row r="578" spans="1:9" hidden="1" x14ac:dyDescent="0.2">
      <c r="A578" s="15" t="s">
        <v>0</v>
      </c>
      <c r="B578" s="28"/>
      <c r="C578" s="401"/>
      <c r="D578" s="389" t="s">
        <v>1322</v>
      </c>
      <c r="E578" s="37"/>
      <c r="F578" s="374"/>
      <c r="G578" s="407"/>
      <c r="H578" s="408"/>
      <c r="I578" s="376"/>
    </row>
    <row r="579" spans="1:9" ht="45" hidden="1" x14ac:dyDescent="0.2">
      <c r="A579" s="15" t="s">
        <v>0</v>
      </c>
      <c r="B579" s="28"/>
      <c r="C579" s="401"/>
      <c r="D579" s="389" t="s">
        <v>1323</v>
      </c>
      <c r="E579" s="37"/>
      <c r="F579" s="374"/>
      <c r="G579" s="407"/>
      <c r="H579" s="408"/>
      <c r="I579" s="376"/>
    </row>
    <row r="580" spans="1:9" hidden="1" x14ac:dyDescent="0.2">
      <c r="A580" s="15" t="s">
        <v>0</v>
      </c>
      <c r="B580" s="28"/>
      <c r="C580" s="401"/>
      <c r="D580" s="389" t="s">
        <v>1324</v>
      </c>
      <c r="E580" s="37"/>
      <c r="F580" s="374"/>
      <c r="G580" s="407"/>
      <c r="H580" s="408"/>
      <c r="I580" s="376"/>
    </row>
    <row r="581" spans="1:9" hidden="1" x14ac:dyDescent="0.2">
      <c r="A581" s="15" t="s">
        <v>0</v>
      </c>
      <c r="B581" s="28"/>
      <c r="C581" s="401"/>
      <c r="D581" s="389" t="s">
        <v>1325</v>
      </c>
      <c r="E581" s="37"/>
      <c r="F581" s="374"/>
      <c r="G581" s="407"/>
      <c r="H581" s="408"/>
      <c r="I581" s="376"/>
    </row>
    <row r="582" spans="1:9" hidden="1" x14ac:dyDescent="0.2">
      <c r="A582" s="15" t="s">
        <v>0</v>
      </c>
      <c r="B582" s="28"/>
      <c r="C582" s="401"/>
      <c r="D582" s="387" t="s">
        <v>1326</v>
      </c>
      <c r="E582" s="37" t="s">
        <v>136</v>
      </c>
      <c r="F582" s="418">
        <v>10</v>
      </c>
      <c r="G582" s="407"/>
      <c r="H582" s="408">
        <f>$F582*G582</f>
        <v>0</v>
      </c>
      <c r="I582" s="419"/>
    </row>
    <row r="583" spans="1:9" hidden="1" x14ac:dyDescent="0.2">
      <c r="A583" s="15" t="s">
        <v>0</v>
      </c>
      <c r="B583" s="28"/>
      <c r="C583" s="401"/>
      <c r="D583" s="389" t="s">
        <v>1327</v>
      </c>
      <c r="E583" s="37" t="s">
        <v>136</v>
      </c>
      <c r="F583" s="418">
        <v>2</v>
      </c>
      <c r="G583" s="407"/>
      <c r="H583" s="408">
        <f>$F583*G583</f>
        <v>0</v>
      </c>
      <c r="I583" s="419"/>
    </row>
    <row r="584" spans="1:9" hidden="1" x14ac:dyDescent="0.2">
      <c r="A584" s="15" t="s">
        <v>0</v>
      </c>
      <c r="B584" s="28"/>
      <c r="C584" s="401"/>
      <c r="D584" s="389" t="s">
        <v>1328</v>
      </c>
      <c r="E584" s="37" t="s">
        <v>136</v>
      </c>
      <c r="F584" s="418">
        <v>4</v>
      </c>
      <c r="G584" s="407"/>
      <c r="H584" s="408">
        <f>$F584*G584</f>
        <v>0</v>
      </c>
      <c r="I584" s="419"/>
    </row>
    <row r="585" spans="1:9" hidden="1" x14ac:dyDescent="0.2">
      <c r="A585" s="15" t="s">
        <v>0</v>
      </c>
      <c r="B585" s="28"/>
      <c r="C585" s="401"/>
      <c r="D585" s="389"/>
      <c r="E585" s="37"/>
      <c r="F585" s="374"/>
      <c r="G585" s="407"/>
      <c r="H585" s="408"/>
      <c r="I585" s="376"/>
    </row>
    <row r="586" spans="1:9" hidden="1" x14ac:dyDescent="0.2">
      <c r="A586" s="15" t="s">
        <v>0</v>
      </c>
      <c r="B586" s="28"/>
      <c r="C586" s="401"/>
      <c r="D586" s="389"/>
      <c r="E586" s="37"/>
      <c r="F586" s="374"/>
      <c r="G586" s="407"/>
      <c r="H586" s="408"/>
      <c r="I586" s="376"/>
    </row>
    <row r="587" spans="1:9" ht="67.5" hidden="1" x14ac:dyDescent="0.2">
      <c r="A587" s="15" t="s">
        <v>0</v>
      </c>
      <c r="B587" s="28"/>
      <c r="C587" s="400">
        <v>5</v>
      </c>
      <c r="D587" s="389" t="s">
        <v>1329</v>
      </c>
      <c r="E587" s="37"/>
      <c r="F587" s="374"/>
      <c r="G587" s="407"/>
      <c r="H587" s="408"/>
      <c r="I587" s="376"/>
    </row>
    <row r="588" spans="1:9" hidden="1" x14ac:dyDescent="0.2">
      <c r="A588" s="15" t="s">
        <v>0</v>
      </c>
      <c r="B588" s="28"/>
      <c r="C588" s="401"/>
      <c r="D588" s="389"/>
      <c r="E588" s="37"/>
      <c r="F588" s="374"/>
      <c r="G588" s="407"/>
      <c r="H588" s="408"/>
      <c r="I588" s="376"/>
    </row>
    <row r="589" spans="1:9" hidden="1" x14ac:dyDescent="0.2">
      <c r="A589" s="15" t="s">
        <v>0</v>
      </c>
      <c r="B589" s="28"/>
      <c r="C589" s="401"/>
      <c r="D589" s="389" t="s">
        <v>1330</v>
      </c>
      <c r="E589" s="37"/>
      <c r="F589" s="374"/>
      <c r="G589" s="407"/>
      <c r="H589" s="408"/>
      <c r="I589" s="376"/>
    </row>
    <row r="590" spans="1:9" hidden="1" x14ac:dyDescent="0.2">
      <c r="A590" s="15" t="s">
        <v>0</v>
      </c>
      <c r="B590" s="28"/>
      <c r="C590" s="401"/>
      <c r="D590" s="420" t="s">
        <v>1331</v>
      </c>
      <c r="E590" s="37" t="s">
        <v>136</v>
      </c>
      <c r="F590" s="418">
        <v>2</v>
      </c>
      <c r="G590" s="407"/>
      <c r="H590" s="408">
        <f>$F590*G590</f>
        <v>0</v>
      </c>
      <c r="I590" s="419"/>
    </row>
    <row r="591" spans="1:9" hidden="1" x14ac:dyDescent="0.2">
      <c r="A591" s="15" t="s">
        <v>0</v>
      </c>
      <c r="B591" s="28"/>
      <c r="C591" s="401"/>
      <c r="D591" s="387"/>
      <c r="E591" s="37"/>
      <c r="F591" s="374"/>
      <c r="G591" s="407"/>
      <c r="H591" s="408"/>
      <c r="I591" s="376"/>
    </row>
    <row r="592" spans="1:9" hidden="1" x14ac:dyDescent="0.2">
      <c r="A592" s="15" t="s">
        <v>0</v>
      </c>
      <c r="B592" s="28"/>
      <c r="C592" s="401"/>
      <c r="D592" s="389" t="s">
        <v>1332</v>
      </c>
      <c r="E592" s="37"/>
      <c r="F592" s="374"/>
      <c r="G592" s="407"/>
      <c r="H592" s="408"/>
      <c r="I592" s="376"/>
    </row>
    <row r="593" spans="1:9" hidden="1" x14ac:dyDescent="0.2">
      <c r="A593" s="15" t="s">
        <v>0</v>
      </c>
      <c r="B593" s="28"/>
      <c r="C593" s="401"/>
      <c r="D593" s="420" t="s">
        <v>1333</v>
      </c>
      <c r="E593" s="37" t="s">
        <v>136</v>
      </c>
      <c r="F593" s="418">
        <v>2</v>
      </c>
      <c r="G593" s="407"/>
      <c r="H593" s="408">
        <f t="shared" ref="H593:H603" si="6">$F593*G593</f>
        <v>0</v>
      </c>
      <c r="I593" s="419"/>
    </row>
    <row r="594" spans="1:9" hidden="1" x14ac:dyDescent="0.2">
      <c r="A594" s="15" t="s">
        <v>0</v>
      </c>
      <c r="B594" s="28"/>
      <c r="C594" s="401"/>
      <c r="D594" s="420" t="s">
        <v>1334</v>
      </c>
      <c r="E594" s="37" t="s">
        <v>136</v>
      </c>
      <c r="F594" s="418">
        <v>1</v>
      </c>
      <c r="G594" s="407"/>
      <c r="H594" s="408">
        <f t="shared" si="6"/>
        <v>0</v>
      </c>
      <c r="I594" s="419"/>
    </row>
    <row r="595" spans="1:9" hidden="1" x14ac:dyDescent="0.2">
      <c r="A595" s="15" t="s">
        <v>0</v>
      </c>
      <c r="B595" s="28"/>
      <c r="C595" s="401"/>
      <c r="D595" s="420" t="s">
        <v>1335</v>
      </c>
      <c r="E595" s="37" t="s">
        <v>136</v>
      </c>
      <c r="F595" s="418">
        <v>2</v>
      </c>
      <c r="G595" s="407"/>
      <c r="H595" s="408">
        <f t="shared" si="6"/>
        <v>0</v>
      </c>
      <c r="I595" s="419"/>
    </row>
    <row r="596" spans="1:9" hidden="1" x14ac:dyDescent="0.2">
      <c r="A596" s="15" t="s">
        <v>0</v>
      </c>
      <c r="B596" s="28"/>
      <c r="C596" s="401"/>
      <c r="D596" s="420" t="s">
        <v>1336</v>
      </c>
      <c r="E596" s="37" t="s">
        <v>136</v>
      </c>
      <c r="F596" s="418">
        <v>3</v>
      </c>
      <c r="G596" s="407"/>
      <c r="H596" s="408">
        <f t="shared" si="6"/>
        <v>0</v>
      </c>
      <c r="I596" s="419"/>
    </row>
    <row r="597" spans="1:9" hidden="1" x14ac:dyDescent="0.2">
      <c r="A597" s="15" t="s">
        <v>0</v>
      </c>
      <c r="B597" s="28"/>
      <c r="C597" s="401"/>
      <c r="D597" s="420" t="s">
        <v>1337</v>
      </c>
      <c r="E597" s="37" t="s">
        <v>136</v>
      </c>
      <c r="F597" s="418">
        <v>1</v>
      </c>
      <c r="G597" s="407"/>
      <c r="H597" s="408">
        <f t="shared" si="6"/>
        <v>0</v>
      </c>
      <c r="I597" s="419"/>
    </row>
    <row r="598" spans="1:9" hidden="1" x14ac:dyDescent="0.2">
      <c r="A598" s="15" t="s">
        <v>0</v>
      </c>
      <c r="B598" s="28"/>
      <c r="C598" s="401"/>
      <c r="D598" s="420" t="s">
        <v>1338</v>
      </c>
      <c r="E598" s="37" t="s">
        <v>136</v>
      </c>
      <c r="F598" s="418">
        <v>1</v>
      </c>
      <c r="G598" s="407"/>
      <c r="H598" s="408">
        <f t="shared" si="6"/>
        <v>0</v>
      </c>
      <c r="I598" s="419"/>
    </row>
    <row r="599" spans="1:9" hidden="1" x14ac:dyDescent="0.2">
      <c r="A599" s="15" t="s">
        <v>0</v>
      </c>
      <c r="B599" s="28"/>
      <c r="C599" s="401"/>
      <c r="D599" s="420" t="s">
        <v>1339</v>
      </c>
      <c r="E599" s="37" t="s">
        <v>136</v>
      </c>
      <c r="F599" s="418">
        <v>1</v>
      </c>
      <c r="G599" s="407"/>
      <c r="H599" s="408">
        <f t="shared" si="6"/>
        <v>0</v>
      </c>
      <c r="I599" s="419"/>
    </row>
    <row r="600" spans="1:9" hidden="1" x14ac:dyDescent="0.2">
      <c r="A600" s="15" t="s">
        <v>0</v>
      </c>
      <c r="B600" s="28"/>
      <c r="C600" s="401"/>
      <c r="D600" s="420" t="s">
        <v>1340</v>
      </c>
      <c r="E600" s="37" t="s">
        <v>136</v>
      </c>
      <c r="F600" s="418">
        <v>1</v>
      </c>
      <c r="G600" s="407"/>
      <c r="H600" s="408">
        <f t="shared" si="6"/>
        <v>0</v>
      </c>
      <c r="I600" s="419"/>
    </row>
    <row r="601" spans="1:9" hidden="1" x14ac:dyDescent="0.2">
      <c r="A601" s="15" t="s">
        <v>0</v>
      </c>
      <c r="B601" s="28"/>
      <c r="C601" s="401"/>
      <c r="D601" s="420" t="s">
        <v>1341</v>
      </c>
      <c r="E601" s="37" t="s">
        <v>136</v>
      </c>
      <c r="F601" s="418">
        <v>1</v>
      </c>
      <c r="G601" s="407"/>
      <c r="H601" s="408">
        <f t="shared" si="6"/>
        <v>0</v>
      </c>
      <c r="I601" s="419"/>
    </row>
    <row r="602" spans="1:9" hidden="1" x14ac:dyDescent="0.2">
      <c r="A602" s="15" t="s">
        <v>0</v>
      </c>
      <c r="B602" s="28"/>
      <c r="C602" s="401"/>
      <c r="D602" s="420" t="s">
        <v>1342</v>
      </c>
      <c r="E602" s="37" t="s">
        <v>136</v>
      </c>
      <c r="F602" s="418">
        <v>3</v>
      </c>
      <c r="G602" s="407"/>
      <c r="H602" s="408">
        <f t="shared" si="6"/>
        <v>0</v>
      </c>
      <c r="I602" s="419"/>
    </row>
    <row r="603" spans="1:9" hidden="1" x14ac:dyDescent="0.2">
      <c r="A603" s="15" t="s">
        <v>0</v>
      </c>
      <c r="B603" s="28"/>
      <c r="C603" s="401"/>
      <c r="D603" s="420" t="s">
        <v>1343</v>
      </c>
      <c r="E603" s="37" t="s">
        <v>136</v>
      </c>
      <c r="F603" s="418">
        <v>1</v>
      </c>
      <c r="G603" s="407"/>
      <c r="H603" s="408">
        <f t="shared" si="6"/>
        <v>0</v>
      </c>
      <c r="I603" s="419"/>
    </row>
    <row r="604" spans="1:9" hidden="1" x14ac:dyDescent="0.2">
      <c r="A604" s="15" t="s">
        <v>0</v>
      </c>
      <c r="B604" s="28"/>
      <c r="C604" s="410"/>
      <c r="D604" s="389"/>
      <c r="E604" s="401"/>
      <c r="F604" s="413"/>
      <c r="G604" s="407"/>
      <c r="H604" s="408"/>
      <c r="I604" s="414"/>
    </row>
    <row r="605" spans="1:9" ht="22.5" hidden="1" x14ac:dyDescent="0.2">
      <c r="A605" s="15" t="s">
        <v>0</v>
      </c>
      <c r="B605" s="28"/>
      <c r="C605" s="400">
        <v>6</v>
      </c>
      <c r="D605" s="389" t="s">
        <v>1344</v>
      </c>
      <c r="E605" s="37"/>
      <c r="F605" s="374"/>
      <c r="G605" s="407"/>
      <c r="H605" s="408"/>
      <c r="I605" s="376"/>
    </row>
    <row r="606" spans="1:9" hidden="1" x14ac:dyDescent="0.2">
      <c r="A606" s="15" t="s">
        <v>0</v>
      </c>
      <c r="B606" s="28"/>
      <c r="C606" s="401"/>
      <c r="D606" s="389" t="s">
        <v>1345</v>
      </c>
      <c r="E606" s="37"/>
      <c r="F606" s="374"/>
      <c r="G606" s="407"/>
      <c r="H606" s="408"/>
      <c r="I606" s="376"/>
    </row>
    <row r="607" spans="1:9" hidden="1" x14ac:dyDescent="0.2">
      <c r="A607" s="15" t="s">
        <v>0</v>
      </c>
      <c r="B607" s="28"/>
      <c r="C607" s="401"/>
      <c r="D607" s="389" t="s">
        <v>1146</v>
      </c>
      <c r="E607" s="37" t="s">
        <v>136</v>
      </c>
      <c r="F607" s="418">
        <v>1</v>
      </c>
      <c r="G607" s="407"/>
      <c r="H607" s="408">
        <f t="shared" ref="H607:H613" si="7">$F607*G607</f>
        <v>0</v>
      </c>
      <c r="I607" s="419"/>
    </row>
    <row r="608" spans="1:9" hidden="1" x14ac:dyDescent="0.2">
      <c r="A608" s="15" t="s">
        <v>0</v>
      </c>
      <c r="B608" s="28"/>
      <c r="C608" s="401"/>
      <c r="D608" s="389" t="s">
        <v>1147</v>
      </c>
      <c r="E608" s="37" t="s">
        <v>136</v>
      </c>
      <c r="F608" s="418">
        <v>1</v>
      </c>
      <c r="G608" s="407"/>
      <c r="H608" s="408">
        <f t="shared" si="7"/>
        <v>0</v>
      </c>
      <c r="I608" s="419"/>
    </row>
    <row r="609" spans="1:9" hidden="1" x14ac:dyDescent="0.2">
      <c r="A609" s="15" t="s">
        <v>0</v>
      </c>
      <c r="B609" s="28"/>
      <c r="C609" s="401"/>
      <c r="D609" s="389" t="s">
        <v>1346</v>
      </c>
      <c r="E609" s="37" t="s">
        <v>136</v>
      </c>
      <c r="F609" s="418">
        <v>1</v>
      </c>
      <c r="G609" s="407"/>
      <c r="H609" s="408">
        <f t="shared" si="7"/>
        <v>0</v>
      </c>
      <c r="I609" s="419"/>
    </row>
    <row r="610" spans="1:9" hidden="1" x14ac:dyDescent="0.2">
      <c r="A610" s="15" t="s">
        <v>0</v>
      </c>
      <c r="B610" s="28"/>
      <c r="C610" s="401"/>
      <c r="D610" s="389" t="s">
        <v>1148</v>
      </c>
      <c r="E610" s="37" t="s">
        <v>136</v>
      </c>
      <c r="F610" s="418">
        <v>1</v>
      </c>
      <c r="G610" s="407"/>
      <c r="H610" s="408">
        <f t="shared" si="7"/>
        <v>0</v>
      </c>
      <c r="I610" s="419"/>
    </row>
    <row r="611" spans="1:9" hidden="1" x14ac:dyDescent="0.2">
      <c r="A611" s="15" t="s">
        <v>0</v>
      </c>
      <c r="B611" s="28"/>
      <c r="C611" s="401"/>
      <c r="D611" s="389" t="s">
        <v>1149</v>
      </c>
      <c r="E611" s="37" t="s">
        <v>136</v>
      </c>
      <c r="F611" s="418">
        <v>4</v>
      </c>
      <c r="G611" s="407"/>
      <c r="H611" s="408">
        <f t="shared" si="7"/>
        <v>0</v>
      </c>
      <c r="I611" s="419"/>
    </row>
    <row r="612" spans="1:9" hidden="1" x14ac:dyDescent="0.2">
      <c r="A612" s="15" t="s">
        <v>0</v>
      </c>
      <c r="B612" s="28"/>
      <c r="C612" s="401"/>
      <c r="D612" s="389" t="s">
        <v>1347</v>
      </c>
      <c r="E612" s="37" t="s">
        <v>136</v>
      </c>
      <c r="F612" s="418">
        <v>8</v>
      </c>
      <c r="G612" s="407"/>
      <c r="H612" s="408">
        <f t="shared" si="7"/>
        <v>0</v>
      </c>
      <c r="I612" s="419"/>
    </row>
    <row r="613" spans="1:9" hidden="1" x14ac:dyDescent="0.2">
      <c r="A613" s="15" t="s">
        <v>0</v>
      </c>
      <c r="B613" s="28"/>
      <c r="C613" s="401"/>
      <c r="D613" s="389" t="s">
        <v>1348</v>
      </c>
      <c r="E613" s="37" t="s">
        <v>136</v>
      </c>
      <c r="F613" s="418">
        <v>14</v>
      </c>
      <c r="G613" s="407"/>
      <c r="H613" s="408">
        <f t="shared" si="7"/>
        <v>0</v>
      </c>
      <c r="I613" s="419"/>
    </row>
    <row r="614" spans="1:9" hidden="1" x14ac:dyDescent="0.2">
      <c r="A614" s="15" t="s">
        <v>0</v>
      </c>
      <c r="B614" s="28"/>
      <c r="C614" s="410"/>
      <c r="D614" s="387"/>
      <c r="E614" s="401"/>
      <c r="F614" s="374"/>
      <c r="G614" s="407"/>
      <c r="H614" s="408"/>
      <c r="I614" s="376"/>
    </row>
    <row r="615" spans="1:9" ht="33.75" hidden="1" x14ac:dyDescent="0.2">
      <c r="A615" s="15" t="s">
        <v>0</v>
      </c>
      <c r="B615" s="28"/>
      <c r="C615" s="400">
        <v>7</v>
      </c>
      <c r="D615" s="389" t="s">
        <v>1349</v>
      </c>
      <c r="E615" s="37"/>
      <c r="F615" s="374"/>
      <c r="G615" s="407"/>
      <c r="H615" s="408"/>
      <c r="I615" s="376"/>
    </row>
    <row r="616" spans="1:9" hidden="1" x14ac:dyDescent="0.2">
      <c r="A616" s="15" t="s">
        <v>0</v>
      </c>
      <c r="B616" s="28"/>
      <c r="C616" s="401"/>
      <c r="D616" s="420" t="s">
        <v>1333</v>
      </c>
      <c r="E616" s="37" t="s">
        <v>136</v>
      </c>
      <c r="F616" s="418">
        <v>1</v>
      </c>
      <c r="G616" s="407"/>
      <c r="H616" s="408">
        <f t="shared" ref="H616:H626" si="8">$F616*G616</f>
        <v>0</v>
      </c>
      <c r="I616" s="419"/>
    </row>
    <row r="617" spans="1:9" hidden="1" x14ac:dyDescent="0.2">
      <c r="A617" s="15" t="s">
        <v>0</v>
      </c>
      <c r="B617" s="28"/>
      <c r="C617" s="401"/>
      <c r="D617" s="420" t="s">
        <v>1334</v>
      </c>
      <c r="E617" s="37" t="s">
        <v>136</v>
      </c>
      <c r="F617" s="418">
        <v>2</v>
      </c>
      <c r="G617" s="407"/>
      <c r="H617" s="408">
        <f t="shared" si="8"/>
        <v>0</v>
      </c>
      <c r="I617" s="419"/>
    </row>
    <row r="618" spans="1:9" hidden="1" x14ac:dyDescent="0.2">
      <c r="A618" s="15" t="s">
        <v>0</v>
      </c>
      <c r="B618" s="28"/>
      <c r="C618" s="401"/>
      <c r="D618" s="420" t="s">
        <v>1335</v>
      </c>
      <c r="E618" s="37" t="s">
        <v>136</v>
      </c>
      <c r="F618" s="418">
        <v>1</v>
      </c>
      <c r="G618" s="407"/>
      <c r="H618" s="408">
        <f t="shared" si="8"/>
        <v>0</v>
      </c>
      <c r="I618" s="419"/>
    </row>
    <row r="619" spans="1:9" hidden="1" x14ac:dyDescent="0.2">
      <c r="A619" s="15" t="s">
        <v>0</v>
      </c>
      <c r="B619" s="28"/>
      <c r="C619" s="401"/>
      <c r="D619" s="420" t="s">
        <v>1336</v>
      </c>
      <c r="E619" s="37" t="s">
        <v>136</v>
      </c>
      <c r="F619" s="418">
        <v>2</v>
      </c>
      <c r="G619" s="407"/>
      <c r="H619" s="408">
        <f t="shared" si="8"/>
        <v>0</v>
      </c>
      <c r="I619" s="419"/>
    </row>
    <row r="620" spans="1:9" hidden="1" x14ac:dyDescent="0.2">
      <c r="A620" s="15" t="s">
        <v>0</v>
      </c>
      <c r="B620" s="28"/>
      <c r="C620" s="401"/>
      <c r="D620" s="420" t="s">
        <v>1337</v>
      </c>
      <c r="E620" s="37" t="s">
        <v>136</v>
      </c>
      <c r="F620" s="418">
        <v>1</v>
      </c>
      <c r="G620" s="407"/>
      <c r="H620" s="408">
        <f t="shared" si="8"/>
        <v>0</v>
      </c>
      <c r="I620" s="419"/>
    </row>
    <row r="621" spans="1:9" hidden="1" x14ac:dyDescent="0.2">
      <c r="A621" s="15" t="s">
        <v>0</v>
      </c>
      <c r="B621" s="28"/>
      <c r="C621" s="401"/>
      <c r="D621" s="420" t="s">
        <v>1338</v>
      </c>
      <c r="E621" s="37" t="s">
        <v>136</v>
      </c>
      <c r="F621" s="418">
        <v>1</v>
      </c>
      <c r="G621" s="407"/>
      <c r="H621" s="408">
        <f t="shared" si="8"/>
        <v>0</v>
      </c>
      <c r="I621" s="419"/>
    </row>
    <row r="622" spans="1:9" hidden="1" x14ac:dyDescent="0.2">
      <c r="A622" s="15" t="s">
        <v>0</v>
      </c>
      <c r="B622" s="28"/>
      <c r="C622" s="401"/>
      <c r="D622" s="420" t="s">
        <v>1339</v>
      </c>
      <c r="E622" s="37" t="s">
        <v>136</v>
      </c>
      <c r="F622" s="418">
        <v>1</v>
      </c>
      <c r="G622" s="407"/>
      <c r="H622" s="408">
        <f t="shared" si="8"/>
        <v>0</v>
      </c>
      <c r="I622" s="419"/>
    </row>
    <row r="623" spans="1:9" hidden="1" x14ac:dyDescent="0.2">
      <c r="A623" s="15" t="s">
        <v>0</v>
      </c>
      <c r="B623" s="28"/>
      <c r="C623" s="401"/>
      <c r="D623" s="420" t="s">
        <v>1340</v>
      </c>
      <c r="E623" s="37" t="s">
        <v>136</v>
      </c>
      <c r="F623" s="418">
        <v>1</v>
      </c>
      <c r="G623" s="407"/>
      <c r="H623" s="408">
        <f t="shared" si="8"/>
        <v>0</v>
      </c>
      <c r="I623" s="419"/>
    </row>
    <row r="624" spans="1:9" hidden="1" x14ac:dyDescent="0.2">
      <c r="A624" s="15" t="s">
        <v>0</v>
      </c>
      <c r="B624" s="28"/>
      <c r="C624" s="401"/>
      <c r="D624" s="420" t="s">
        <v>1341</v>
      </c>
      <c r="E624" s="37" t="s">
        <v>136</v>
      </c>
      <c r="F624" s="418">
        <v>1</v>
      </c>
      <c r="G624" s="407"/>
      <c r="H624" s="408">
        <f t="shared" si="8"/>
        <v>0</v>
      </c>
      <c r="I624" s="419"/>
    </row>
    <row r="625" spans="1:9" hidden="1" x14ac:dyDescent="0.2">
      <c r="A625" s="15" t="s">
        <v>0</v>
      </c>
      <c r="B625" s="28"/>
      <c r="C625" s="401"/>
      <c r="D625" s="420" t="s">
        <v>1342</v>
      </c>
      <c r="E625" s="37" t="s">
        <v>136</v>
      </c>
      <c r="F625" s="418">
        <v>1</v>
      </c>
      <c r="G625" s="407"/>
      <c r="H625" s="408">
        <f t="shared" si="8"/>
        <v>0</v>
      </c>
      <c r="I625" s="419"/>
    </row>
    <row r="626" spans="1:9" hidden="1" x14ac:dyDescent="0.2">
      <c r="A626" s="15" t="s">
        <v>0</v>
      </c>
      <c r="B626" s="28"/>
      <c r="C626" s="401"/>
      <c r="D626" s="420" t="s">
        <v>1343</v>
      </c>
      <c r="E626" s="37" t="s">
        <v>136</v>
      </c>
      <c r="F626" s="418">
        <v>1</v>
      </c>
      <c r="G626" s="407"/>
      <c r="H626" s="408">
        <f t="shared" si="8"/>
        <v>0</v>
      </c>
      <c r="I626" s="419"/>
    </row>
    <row r="627" spans="1:9" hidden="1" x14ac:dyDescent="0.2">
      <c r="A627" s="15" t="s">
        <v>0</v>
      </c>
      <c r="B627" s="28"/>
      <c r="C627" s="401"/>
      <c r="D627" s="389"/>
      <c r="E627" s="37"/>
      <c r="F627" s="374"/>
      <c r="G627" s="407"/>
      <c r="H627" s="408"/>
      <c r="I627" s="376"/>
    </row>
    <row r="628" spans="1:9" ht="22.5" hidden="1" x14ac:dyDescent="0.2">
      <c r="A628" s="15" t="s">
        <v>0</v>
      </c>
      <c r="B628" s="28"/>
      <c r="C628" s="400">
        <v>8</v>
      </c>
      <c r="D628" s="389" t="s">
        <v>1350</v>
      </c>
      <c r="E628" s="37"/>
      <c r="F628" s="374"/>
      <c r="G628" s="407"/>
      <c r="H628" s="408"/>
      <c r="I628" s="376"/>
    </row>
    <row r="629" spans="1:9" hidden="1" x14ac:dyDescent="0.2">
      <c r="A629" s="15" t="s">
        <v>0</v>
      </c>
      <c r="B629" s="28"/>
      <c r="C629" s="400"/>
      <c r="D629" s="389" t="s">
        <v>1351</v>
      </c>
      <c r="E629" s="37"/>
      <c r="F629" s="374"/>
      <c r="G629" s="407"/>
      <c r="H629" s="408"/>
      <c r="I629" s="376"/>
    </row>
    <row r="630" spans="1:9" hidden="1" x14ac:dyDescent="0.2">
      <c r="A630" s="15" t="s">
        <v>0</v>
      </c>
      <c r="B630" s="28"/>
      <c r="C630" s="401"/>
      <c r="D630" s="420" t="s">
        <v>1340</v>
      </c>
      <c r="E630" s="37" t="s">
        <v>136</v>
      </c>
      <c r="F630" s="418">
        <v>2</v>
      </c>
      <c r="G630" s="407"/>
      <c r="H630" s="408">
        <f t="shared" ref="H630:H639" si="9">$F630*G630</f>
        <v>0</v>
      </c>
      <c r="I630" s="419"/>
    </row>
    <row r="631" spans="1:9" hidden="1" x14ac:dyDescent="0.2">
      <c r="A631" s="15" t="s">
        <v>0</v>
      </c>
      <c r="B631" s="28"/>
      <c r="C631" s="401"/>
      <c r="D631" s="420" t="s">
        <v>1341</v>
      </c>
      <c r="E631" s="37" t="s">
        <v>136</v>
      </c>
      <c r="F631" s="418">
        <v>1</v>
      </c>
      <c r="G631" s="407"/>
      <c r="H631" s="408">
        <f t="shared" si="9"/>
        <v>0</v>
      </c>
      <c r="I631" s="419"/>
    </row>
    <row r="632" spans="1:9" hidden="1" x14ac:dyDescent="0.2">
      <c r="A632" s="15" t="s">
        <v>0</v>
      </c>
      <c r="B632" s="28"/>
      <c r="C632" s="401"/>
      <c r="D632" s="420" t="s">
        <v>1342</v>
      </c>
      <c r="E632" s="37" t="s">
        <v>136</v>
      </c>
      <c r="F632" s="418">
        <v>1</v>
      </c>
      <c r="G632" s="407"/>
      <c r="H632" s="408">
        <f t="shared" si="9"/>
        <v>0</v>
      </c>
      <c r="I632" s="419"/>
    </row>
    <row r="633" spans="1:9" hidden="1" x14ac:dyDescent="0.2">
      <c r="A633" s="15" t="s">
        <v>0</v>
      </c>
      <c r="B633" s="28"/>
      <c r="C633" s="401"/>
      <c r="D633" s="420" t="s">
        <v>1343</v>
      </c>
      <c r="E633" s="37" t="s">
        <v>136</v>
      </c>
      <c r="F633" s="418">
        <v>1</v>
      </c>
      <c r="G633" s="407"/>
      <c r="H633" s="408">
        <f t="shared" si="9"/>
        <v>0</v>
      </c>
      <c r="I633" s="419"/>
    </row>
    <row r="634" spans="1:9" hidden="1" x14ac:dyDescent="0.2">
      <c r="A634" s="15" t="s">
        <v>0</v>
      </c>
      <c r="B634" s="28"/>
      <c r="C634" s="401"/>
      <c r="D634" s="420" t="s">
        <v>1352</v>
      </c>
      <c r="E634" s="37" t="s">
        <v>136</v>
      </c>
      <c r="F634" s="418">
        <v>1</v>
      </c>
      <c r="G634" s="407"/>
      <c r="H634" s="408">
        <f t="shared" si="9"/>
        <v>0</v>
      </c>
      <c r="I634" s="419"/>
    </row>
    <row r="635" spans="1:9" hidden="1" x14ac:dyDescent="0.2">
      <c r="A635" s="15" t="s">
        <v>0</v>
      </c>
      <c r="B635" s="28"/>
      <c r="C635" s="401"/>
      <c r="D635" s="420" t="s">
        <v>1353</v>
      </c>
      <c r="E635" s="37" t="s">
        <v>136</v>
      </c>
      <c r="F635" s="418">
        <v>1</v>
      </c>
      <c r="G635" s="407"/>
      <c r="H635" s="408">
        <f t="shared" si="9"/>
        <v>0</v>
      </c>
      <c r="I635" s="419"/>
    </row>
    <row r="636" spans="1:9" hidden="1" x14ac:dyDescent="0.2">
      <c r="A636" s="15" t="s">
        <v>0</v>
      </c>
      <c r="B636" s="28"/>
      <c r="C636" s="401"/>
      <c r="D636" s="420" t="s">
        <v>1354</v>
      </c>
      <c r="E636" s="37" t="s">
        <v>136</v>
      </c>
      <c r="F636" s="418">
        <v>1</v>
      </c>
      <c r="G636" s="407"/>
      <c r="H636" s="408">
        <f t="shared" si="9"/>
        <v>0</v>
      </c>
      <c r="I636" s="419"/>
    </row>
    <row r="637" spans="1:9" hidden="1" x14ac:dyDescent="0.2">
      <c r="A637" s="15" t="s">
        <v>0</v>
      </c>
      <c r="B637" s="28"/>
      <c r="C637" s="401"/>
      <c r="D637" s="420" t="s">
        <v>1355</v>
      </c>
      <c r="E637" s="37" t="s">
        <v>136</v>
      </c>
      <c r="F637" s="418">
        <v>1</v>
      </c>
      <c r="G637" s="407"/>
      <c r="H637" s="408">
        <f t="shared" si="9"/>
        <v>0</v>
      </c>
      <c r="I637" s="419"/>
    </row>
    <row r="638" spans="1:9" hidden="1" x14ac:dyDescent="0.2">
      <c r="A638" s="15" t="s">
        <v>0</v>
      </c>
      <c r="B638" s="28"/>
      <c r="C638" s="401"/>
      <c r="D638" s="420" t="s">
        <v>1356</v>
      </c>
      <c r="E638" s="37" t="s">
        <v>136</v>
      </c>
      <c r="F638" s="418">
        <v>1</v>
      </c>
      <c r="G638" s="407"/>
      <c r="H638" s="408">
        <f t="shared" si="9"/>
        <v>0</v>
      </c>
      <c r="I638" s="419"/>
    </row>
    <row r="639" spans="1:9" hidden="1" x14ac:dyDescent="0.2">
      <c r="A639" s="15" t="s">
        <v>0</v>
      </c>
      <c r="B639" s="28"/>
      <c r="C639" s="401"/>
      <c r="D639" s="420" t="s">
        <v>1357</v>
      </c>
      <c r="E639" s="37" t="s">
        <v>136</v>
      </c>
      <c r="F639" s="418">
        <v>1</v>
      </c>
      <c r="G639" s="407"/>
      <c r="H639" s="408">
        <f t="shared" si="9"/>
        <v>0</v>
      </c>
      <c r="I639" s="419"/>
    </row>
    <row r="640" spans="1:9" hidden="1" x14ac:dyDescent="0.2">
      <c r="A640" s="15" t="s">
        <v>0</v>
      </c>
      <c r="B640" s="28"/>
      <c r="C640" s="401"/>
      <c r="D640" s="389"/>
      <c r="E640" s="37"/>
      <c r="F640" s="374"/>
      <c r="G640" s="407"/>
      <c r="H640" s="408"/>
      <c r="I640" s="376"/>
    </row>
    <row r="641" spans="1:9" ht="22.5" hidden="1" x14ac:dyDescent="0.2">
      <c r="A641" s="15" t="s">
        <v>0</v>
      </c>
      <c r="B641" s="28"/>
      <c r="C641" s="400">
        <v>9</v>
      </c>
      <c r="D641" s="389" t="s">
        <v>1358</v>
      </c>
      <c r="E641" s="37"/>
      <c r="F641" s="374"/>
      <c r="G641" s="407"/>
      <c r="H641" s="408"/>
      <c r="I641" s="376"/>
    </row>
    <row r="642" spans="1:9" hidden="1" x14ac:dyDescent="0.2">
      <c r="A642" s="15" t="s">
        <v>0</v>
      </c>
      <c r="B642" s="28"/>
      <c r="C642" s="401"/>
      <c r="D642" s="420" t="s">
        <v>1334</v>
      </c>
      <c r="E642" s="37" t="s">
        <v>136</v>
      </c>
      <c r="F642" s="418">
        <v>2</v>
      </c>
      <c r="G642" s="407"/>
      <c r="H642" s="408">
        <f>$F642*G642</f>
        <v>0</v>
      </c>
      <c r="I642" s="419"/>
    </row>
    <row r="643" spans="1:9" hidden="1" x14ac:dyDescent="0.2">
      <c r="A643" s="15" t="s">
        <v>0</v>
      </c>
      <c r="B643" s="28"/>
      <c r="C643" s="401"/>
      <c r="D643" s="420"/>
      <c r="E643" s="37"/>
      <c r="F643" s="374"/>
      <c r="G643" s="407"/>
      <c r="H643" s="408"/>
      <c r="I643" s="376"/>
    </row>
    <row r="644" spans="1:9" hidden="1" x14ac:dyDescent="0.2">
      <c r="A644" s="15" t="s">
        <v>0</v>
      </c>
      <c r="B644" s="28"/>
      <c r="C644" s="401"/>
      <c r="D644" s="389"/>
      <c r="E644" s="37"/>
      <c r="F644" s="374"/>
      <c r="G644" s="407"/>
      <c r="H644" s="408"/>
      <c r="I644" s="376"/>
    </row>
    <row r="645" spans="1:9" hidden="1" x14ac:dyDescent="0.2">
      <c r="A645" s="15" t="s">
        <v>0</v>
      </c>
      <c r="B645" s="28"/>
      <c r="C645" s="400">
        <v>10</v>
      </c>
      <c r="D645" s="389" t="s">
        <v>1359</v>
      </c>
      <c r="E645" s="37"/>
      <c r="F645" s="374"/>
      <c r="G645" s="407"/>
      <c r="H645" s="408"/>
      <c r="I645" s="376"/>
    </row>
    <row r="646" spans="1:9" hidden="1" x14ac:dyDescent="0.2">
      <c r="A646" s="15" t="s">
        <v>0</v>
      </c>
      <c r="B646" s="28"/>
      <c r="C646" s="401"/>
      <c r="D646" s="389" t="s">
        <v>1360</v>
      </c>
      <c r="E646" s="37" t="s">
        <v>136</v>
      </c>
      <c r="F646" s="418">
        <v>8</v>
      </c>
      <c r="G646" s="407"/>
      <c r="H646" s="408">
        <f>$F646*G646</f>
        <v>0</v>
      </c>
      <c r="I646" s="419"/>
    </row>
    <row r="647" spans="1:9" hidden="1" x14ac:dyDescent="0.2">
      <c r="A647" s="15" t="s">
        <v>0</v>
      </c>
      <c r="B647" s="28"/>
      <c r="C647" s="401"/>
      <c r="D647" s="389"/>
      <c r="E647" s="37"/>
      <c r="F647" s="374"/>
      <c r="G647" s="407"/>
      <c r="H647" s="408"/>
      <c r="I647" s="376"/>
    </row>
    <row r="648" spans="1:9" ht="33.75" hidden="1" x14ac:dyDescent="0.2">
      <c r="A648" s="15" t="s">
        <v>0</v>
      </c>
      <c r="B648" s="28"/>
      <c r="C648" s="400">
        <v>11</v>
      </c>
      <c r="D648" s="387" t="s">
        <v>1361</v>
      </c>
      <c r="E648" s="37"/>
      <c r="F648" s="374"/>
      <c r="G648" s="407"/>
      <c r="H648" s="408"/>
      <c r="I648" s="376"/>
    </row>
    <row r="649" spans="1:9" ht="12.75" hidden="1" x14ac:dyDescent="0.2">
      <c r="A649" s="15" t="s">
        <v>0</v>
      </c>
      <c r="B649" s="429"/>
      <c r="C649" s="404"/>
      <c r="D649" s="387" t="s">
        <v>1362</v>
      </c>
      <c r="E649" s="37"/>
      <c r="F649" s="374"/>
      <c r="G649" s="407"/>
      <c r="H649" s="408"/>
      <c r="I649" s="376"/>
    </row>
    <row r="650" spans="1:9" ht="12.75" hidden="1" x14ac:dyDescent="0.2">
      <c r="A650" s="15" t="s">
        <v>0</v>
      </c>
      <c r="B650" s="429"/>
      <c r="C650" s="404"/>
      <c r="D650" s="387" t="s">
        <v>1363</v>
      </c>
      <c r="E650" s="37" t="s">
        <v>1094</v>
      </c>
      <c r="F650" s="418">
        <v>12</v>
      </c>
      <c r="G650" s="407"/>
      <c r="H650" s="408">
        <f>$F650*G650</f>
        <v>0</v>
      </c>
      <c r="I650" s="419"/>
    </row>
    <row r="651" spans="1:9" ht="12.75" hidden="1" x14ac:dyDescent="0.2">
      <c r="A651" s="15" t="s">
        <v>0</v>
      </c>
      <c r="B651" s="429"/>
      <c r="C651" s="404"/>
      <c r="D651" s="387" t="s">
        <v>1364</v>
      </c>
      <c r="E651" s="37" t="s">
        <v>1094</v>
      </c>
      <c r="F651" s="418">
        <v>8</v>
      </c>
      <c r="G651" s="407"/>
      <c r="H651" s="408">
        <f>$F651*G651</f>
        <v>0</v>
      </c>
      <c r="I651" s="419"/>
    </row>
    <row r="652" spans="1:9" ht="12.75" hidden="1" x14ac:dyDescent="0.2">
      <c r="A652" s="15" t="s">
        <v>0</v>
      </c>
      <c r="B652" s="429"/>
      <c r="C652" s="404"/>
      <c r="D652" s="387" t="s">
        <v>1365</v>
      </c>
      <c r="E652" s="37" t="s">
        <v>1094</v>
      </c>
      <c r="F652" s="418">
        <v>4</v>
      </c>
      <c r="G652" s="407"/>
      <c r="H652" s="408">
        <f>$F652*G652</f>
        <v>0</v>
      </c>
      <c r="I652" s="419"/>
    </row>
    <row r="653" spans="1:9" ht="12.75" hidden="1" x14ac:dyDescent="0.2">
      <c r="A653" s="15" t="s">
        <v>0</v>
      </c>
      <c r="B653" s="429"/>
      <c r="C653" s="404"/>
      <c r="D653" s="387"/>
      <c r="E653" s="37"/>
      <c r="F653" s="374"/>
      <c r="G653" s="407"/>
      <c r="H653" s="408"/>
      <c r="I653" s="376"/>
    </row>
    <row r="654" spans="1:9" ht="12.75" hidden="1" x14ac:dyDescent="0.2">
      <c r="A654" s="15" t="s">
        <v>0</v>
      </c>
      <c r="B654" s="429"/>
      <c r="C654" s="404"/>
      <c r="D654" s="387" t="s">
        <v>1366</v>
      </c>
      <c r="E654" s="37"/>
      <c r="F654" s="374"/>
      <c r="G654" s="407"/>
      <c r="H654" s="408"/>
      <c r="I654" s="376"/>
    </row>
    <row r="655" spans="1:9" hidden="1" x14ac:dyDescent="0.2">
      <c r="A655" s="15" t="s">
        <v>0</v>
      </c>
      <c r="B655" s="28"/>
      <c r="C655" s="410"/>
      <c r="D655" s="387" t="s">
        <v>1136</v>
      </c>
      <c r="E655" s="37" t="s">
        <v>1094</v>
      </c>
      <c r="F655" s="418">
        <v>1</v>
      </c>
      <c r="G655" s="407"/>
      <c r="H655" s="408">
        <f t="shared" ref="H655:H665" si="10">$F655*G655</f>
        <v>0</v>
      </c>
      <c r="I655" s="419"/>
    </row>
    <row r="656" spans="1:9" hidden="1" x14ac:dyDescent="0.2">
      <c r="A656" s="15" t="s">
        <v>0</v>
      </c>
      <c r="B656" s="28"/>
      <c r="C656" s="410"/>
      <c r="D656" s="387" t="s">
        <v>1137</v>
      </c>
      <c r="E656" s="37" t="s">
        <v>1094</v>
      </c>
      <c r="F656" s="418">
        <v>12</v>
      </c>
      <c r="G656" s="407"/>
      <c r="H656" s="408">
        <f t="shared" si="10"/>
        <v>0</v>
      </c>
      <c r="I656" s="419"/>
    </row>
    <row r="657" spans="1:9" hidden="1" x14ac:dyDescent="0.2">
      <c r="A657" s="15" t="s">
        <v>0</v>
      </c>
      <c r="B657" s="28"/>
      <c r="C657" s="410"/>
      <c r="D657" s="387" t="s">
        <v>1138</v>
      </c>
      <c r="E657" s="37" t="s">
        <v>1094</v>
      </c>
      <c r="F657" s="418">
        <v>1</v>
      </c>
      <c r="G657" s="407"/>
      <c r="H657" s="408">
        <f t="shared" si="10"/>
        <v>0</v>
      </c>
      <c r="I657" s="419"/>
    </row>
    <row r="658" spans="1:9" hidden="1" x14ac:dyDescent="0.2">
      <c r="A658" s="15" t="s">
        <v>0</v>
      </c>
      <c r="B658" s="28"/>
      <c r="C658" s="410"/>
      <c r="D658" s="387" t="s">
        <v>1139</v>
      </c>
      <c r="E658" s="37" t="s">
        <v>1094</v>
      </c>
      <c r="F658" s="418">
        <v>1</v>
      </c>
      <c r="G658" s="407"/>
      <c r="H658" s="408">
        <f t="shared" si="10"/>
        <v>0</v>
      </c>
      <c r="I658" s="419"/>
    </row>
    <row r="659" spans="1:9" ht="12.75" hidden="1" x14ac:dyDescent="0.2">
      <c r="A659" s="15" t="s">
        <v>0</v>
      </c>
      <c r="B659" s="429"/>
      <c r="C659" s="404"/>
      <c r="D659" s="387" t="s">
        <v>1140</v>
      </c>
      <c r="E659" s="37" t="s">
        <v>1094</v>
      </c>
      <c r="F659" s="418">
        <v>1</v>
      </c>
      <c r="G659" s="407"/>
      <c r="H659" s="408">
        <f t="shared" si="10"/>
        <v>0</v>
      </c>
      <c r="I659" s="419"/>
    </row>
    <row r="660" spans="1:9" ht="12.75" hidden="1" x14ac:dyDescent="0.2">
      <c r="A660" s="15" t="s">
        <v>0</v>
      </c>
      <c r="B660" s="429"/>
      <c r="C660" s="404"/>
      <c r="D660" s="387" t="s">
        <v>1141</v>
      </c>
      <c r="E660" s="37" t="s">
        <v>1094</v>
      </c>
      <c r="F660" s="418">
        <v>1</v>
      </c>
      <c r="G660" s="407"/>
      <c r="H660" s="408">
        <f t="shared" si="10"/>
        <v>0</v>
      </c>
      <c r="I660" s="419"/>
    </row>
    <row r="661" spans="1:9" ht="12.75" hidden="1" x14ac:dyDescent="0.2">
      <c r="A661" s="15" t="s">
        <v>0</v>
      </c>
      <c r="B661" s="429"/>
      <c r="C661" s="404"/>
      <c r="D661" s="387" t="s">
        <v>1142</v>
      </c>
      <c r="E661" s="37" t="s">
        <v>1094</v>
      </c>
      <c r="F661" s="418">
        <v>1</v>
      </c>
      <c r="G661" s="407"/>
      <c r="H661" s="408">
        <f t="shared" si="10"/>
        <v>0</v>
      </c>
      <c r="I661" s="419"/>
    </row>
    <row r="662" spans="1:9" ht="12.75" hidden="1" x14ac:dyDescent="0.2">
      <c r="A662" s="15" t="s">
        <v>0</v>
      </c>
      <c r="B662" s="429"/>
      <c r="C662" s="404"/>
      <c r="D662" s="387" t="s">
        <v>1143</v>
      </c>
      <c r="E662" s="37" t="s">
        <v>1094</v>
      </c>
      <c r="F662" s="418">
        <v>4</v>
      </c>
      <c r="G662" s="407"/>
      <c r="H662" s="408">
        <f t="shared" si="10"/>
        <v>0</v>
      </c>
      <c r="I662" s="419"/>
    </row>
    <row r="663" spans="1:9" ht="12.75" hidden="1" x14ac:dyDescent="0.2">
      <c r="A663" s="15" t="s">
        <v>0</v>
      </c>
      <c r="B663" s="429"/>
      <c r="C663" s="404"/>
      <c r="D663" s="387" t="s">
        <v>1144</v>
      </c>
      <c r="E663" s="37" t="s">
        <v>1094</v>
      </c>
      <c r="F663" s="418">
        <v>1</v>
      </c>
      <c r="G663" s="407"/>
      <c r="H663" s="408">
        <f t="shared" si="10"/>
        <v>0</v>
      </c>
      <c r="I663" s="419"/>
    </row>
    <row r="664" spans="1:9" ht="12.75" hidden="1" x14ac:dyDescent="0.2">
      <c r="A664" s="15" t="s">
        <v>0</v>
      </c>
      <c r="B664" s="429"/>
      <c r="C664" s="404"/>
      <c r="D664" s="387" t="s">
        <v>1145</v>
      </c>
      <c r="E664" s="37" t="s">
        <v>1094</v>
      </c>
      <c r="F664" s="418">
        <v>8</v>
      </c>
      <c r="G664" s="407"/>
      <c r="H664" s="408">
        <f t="shared" si="10"/>
        <v>0</v>
      </c>
      <c r="I664" s="419"/>
    </row>
    <row r="665" spans="1:9" ht="12.75" hidden="1" x14ac:dyDescent="0.2">
      <c r="A665" s="15" t="s">
        <v>0</v>
      </c>
      <c r="B665" s="429"/>
      <c r="C665" s="404"/>
      <c r="D665" s="387" t="s">
        <v>1146</v>
      </c>
      <c r="E665" s="37" t="s">
        <v>1094</v>
      </c>
      <c r="F665" s="418">
        <v>1</v>
      </c>
      <c r="G665" s="407"/>
      <c r="H665" s="408">
        <f t="shared" si="10"/>
        <v>0</v>
      </c>
      <c r="I665" s="419"/>
    </row>
    <row r="666" spans="1:9" ht="12.75" hidden="1" x14ac:dyDescent="0.2">
      <c r="A666" s="15" t="s">
        <v>0</v>
      </c>
      <c r="B666" s="429"/>
      <c r="C666" s="404"/>
      <c r="D666" s="387"/>
      <c r="E666" s="37"/>
      <c r="F666" s="374"/>
      <c r="G666" s="407"/>
      <c r="H666" s="408"/>
      <c r="I666" s="376"/>
    </row>
    <row r="667" spans="1:9" ht="12.75" hidden="1" x14ac:dyDescent="0.2">
      <c r="A667" s="15" t="s">
        <v>0</v>
      </c>
      <c r="B667" s="429"/>
      <c r="C667" s="404"/>
      <c r="D667" s="387" t="s">
        <v>1367</v>
      </c>
      <c r="E667" s="401"/>
      <c r="F667" s="374"/>
      <c r="G667" s="407"/>
      <c r="H667" s="408"/>
      <c r="I667" s="376"/>
    </row>
    <row r="668" spans="1:9" hidden="1" x14ac:dyDescent="0.2">
      <c r="A668" s="15" t="s">
        <v>0</v>
      </c>
      <c r="B668" s="28"/>
      <c r="C668" s="410"/>
      <c r="D668" s="387" t="s">
        <v>1135</v>
      </c>
      <c r="E668" s="37" t="s">
        <v>1094</v>
      </c>
      <c r="F668" s="418">
        <v>8</v>
      </c>
      <c r="G668" s="407"/>
      <c r="H668" s="408">
        <f t="shared" ref="H668:H679" si="11">$F668*G668</f>
        <v>0</v>
      </c>
      <c r="I668" s="419"/>
    </row>
    <row r="669" spans="1:9" hidden="1" x14ac:dyDescent="0.2">
      <c r="A669" s="15" t="s">
        <v>0</v>
      </c>
      <c r="B669" s="28"/>
      <c r="C669" s="410"/>
      <c r="D669" s="387" t="s">
        <v>1136</v>
      </c>
      <c r="E669" s="37" t="s">
        <v>1094</v>
      </c>
      <c r="F669" s="418">
        <v>18</v>
      </c>
      <c r="G669" s="407"/>
      <c r="H669" s="408">
        <f t="shared" si="11"/>
        <v>0</v>
      </c>
      <c r="I669" s="419"/>
    </row>
    <row r="670" spans="1:9" hidden="1" x14ac:dyDescent="0.2">
      <c r="A670" s="15" t="s">
        <v>0</v>
      </c>
      <c r="B670" s="28"/>
      <c r="C670" s="410"/>
      <c r="D670" s="387" t="s">
        <v>1137</v>
      </c>
      <c r="E670" s="37" t="s">
        <v>1094</v>
      </c>
      <c r="F670" s="418">
        <v>21</v>
      </c>
      <c r="G670" s="407"/>
      <c r="H670" s="408">
        <f t="shared" si="11"/>
        <v>0</v>
      </c>
      <c r="I670" s="419"/>
    </row>
    <row r="671" spans="1:9" hidden="1" x14ac:dyDescent="0.2">
      <c r="A671" s="15" t="s">
        <v>0</v>
      </c>
      <c r="B671" s="28"/>
      <c r="C671" s="410"/>
      <c r="D671" s="387" t="s">
        <v>1138</v>
      </c>
      <c r="E671" s="37" t="s">
        <v>1094</v>
      </c>
      <c r="F671" s="418">
        <v>1</v>
      </c>
      <c r="G671" s="407"/>
      <c r="H671" s="408">
        <f t="shared" si="11"/>
        <v>0</v>
      </c>
      <c r="I671" s="419"/>
    </row>
    <row r="672" spans="1:9" hidden="1" x14ac:dyDescent="0.2">
      <c r="A672" s="15" t="s">
        <v>0</v>
      </c>
      <c r="B672" s="28"/>
      <c r="C672" s="410"/>
      <c r="D672" s="387" t="s">
        <v>1139</v>
      </c>
      <c r="E672" s="37" t="s">
        <v>1094</v>
      </c>
      <c r="F672" s="418">
        <v>1</v>
      </c>
      <c r="G672" s="407"/>
      <c r="H672" s="408">
        <f t="shared" si="11"/>
        <v>0</v>
      </c>
      <c r="I672" s="419"/>
    </row>
    <row r="673" spans="1:9" ht="12.75" hidden="1" x14ac:dyDescent="0.2">
      <c r="A673" s="15" t="s">
        <v>0</v>
      </c>
      <c r="B673" s="429"/>
      <c r="C673" s="404"/>
      <c r="D673" s="387" t="s">
        <v>1140</v>
      </c>
      <c r="E673" s="37" t="s">
        <v>1094</v>
      </c>
      <c r="F673" s="418">
        <v>1</v>
      </c>
      <c r="G673" s="407"/>
      <c r="H673" s="408">
        <f t="shared" si="11"/>
        <v>0</v>
      </c>
      <c r="I673" s="419"/>
    </row>
    <row r="674" spans="1:9" ht="12.75" hidden="1" x14ac:dyDescent="0.2">
      <c r="A674" s="15" t="s">
        <v>0</v>
      </c>
      <c r="B674" s="429"/>
      <c r="C674" s="404"/>
      <c r="D674" s="387" t="s">
        <v>1141</v>
      </c>
      <c r="E674" s="37" t="s">
        <v>1094</v>
      </c>
      <c r="F674" s="418">
        <v>1</v>
      </c>
      <c r="G674" s="407"/>
      <c r="H674" s="408">
        <f t="shared" si="11"/>
        <v>0</v>
      </c>
      <c r="I674" s="419"/>
    </row>
    <row r="675" spans="1:9" ht="12.75" hidden="1" x14ac:dyDescent="0.2">
      <c r="A675" s="15" t="s">
        <v>0</v>
      </c>
      <c r="B675" s="429"/>
      <c r="C675" s="404"/>
      <c r="D675" s="387" t="s">
        <v>1142</v>
      </c>
      <c r="E675" s="37" t="s">
        <v>1094</v>
      </c>
      <c r="F675" s="418">
        <v>1</v>
      </c>
      <c r="G675" s="407"/>
      <c r="H675" s="408">
        <f t="shared" si="11"/>
        <v>0</v>
      </c>
      <c r="I675" s="419"/>
    </row>
    <row r="676" spans="1:9" ht="12.75" hidden="1" x14ac:dyDescent="0.2">
      <c r="A676" s="15" t="s">
        <v>0</v>
      </c>
      <c r="B676" s="429"/>
      <c r="C676" s="404"/>
      <c r="D676" s="387" t="s">
        <v>1143</v>
      </c>
      <c r="E676" s="37" t="s">
        <v>1094</v>
      </c>
      <c r="F676" s="418">
        <v>1</v>
      </c>
      <c r="G676" s="407"/>
      <c r="H676" s="408">
        <f t="shared" si="11"/>
        <v>0</v>
      </c>
      <c r="I676" s="419"/>
    </row>
    <row r="677" spans="1:9" ht="12.75" hidden="1" x14ac:dyDescent="0.2">
      <c r="A677" s="15" t="s">
        <v>0</v>
      </c>
      <c r="B677" s="429"/>
      <c r="C677" s="404"/>
      <c r="D677" s="387" t="s">
        <v>1144</v>
      </c>
      <c r="E677" s="37" t="s">
        <v>1094</v>
      </c>
      <c r="F677" s="418">
        <v>1</v>
      </c>
      <c r="G677" s="407"/>
      <c r="H677" s="408">
        <f t="shared" si="11"/>
        <v>0</v>
      </c>
      <c r="I677" s="419"/>
    </row>
    <row r="678" spans="1:9" ht="12.75" hidden="1" x14ac:dyDescent="0.2">
      <c r="A678" s="15" t="s">
        <v>0</v>
      </c>
      <c r="B678" s="429"/>
      <c r="C678" s="404"/>
      <c r="D678" s="387" t="s">
        <v>1145</v>
      </c>
      <c r="E678" s="37" t="s">
        <v>1094</v>
      </c>
      <c r="F678" s="418">
        <v>1</v>
      </c>
      <c r="G678" s="407"/>
      <c r="H678" s="408">
        <f t="shared" si="11"/>
        <v>0</v>
      </c>
      <c r="I678" s="419"/>
    </row>
    <row r="679" spans="1:9" ht="12.75" hidden="1" x14ac:dyDescent="0.2">
      <c r="A679" s="15" t="s">
        <v>0</v>
      </c>
      <c r="B679" s="429"/>
      <c r="C679" s="404"/>
      <c r="D679" s="387" t="s">
        <v>1146</v>
      </c>
      <c r="E679" s="37" t="s">
        <v>1094</v>
      </c>
      <c r="F679" s="418">
        <v>1</v>
      </c>
      <c r="G679" s="407"/>
      <c r="H679" s="408">
        <f t="shared" si="11"/>
        <v>0</v>
      </c>
      <c r="I679" s="419"/>
    </row>
    <row r="680" spans="1:9" hidden="1" x14ac:dyDescent="0.2">
      <c r="A680" s="15" t="s">
        <v>0</v>
      </c>
      <c r="B680" s="28"/>
      <c r="C680" s="401"/>
      <c r="D680" s="389"/>
      <c r="E680" s="401"/>
      <c r="F680" s="374"/>
      <c r="G680" s="407"/>
      <c r="H680" s="408"/>
      <c r="I680" s="376"/>
    </row>
    <row r="681" spans="1:9" ht="33.75" hidden="1" x14ac:dyDescent="0.2">
      <c r="A681" s="15" t="s">
        <v>0</v>
      </c>
      <c r="B681" s="429"/>
      <c r="C681" s="400">
        <v>12</v>
      </c>
      <c r="D681" s="383" t="s">
        <v>1368</v>
      </c>
      <c r="E681" s="401"/>
      <c r="F681" s="374"/>
      <c r="G681" s="407"/>
      <c r="H681" s="408"/>
      <c r="I681" s="376"/>
    </row>
    <row r="682" spans="1:9" ht="12.75" hidden="1" x14ac:dyDescent="0.2">
      <c r="A682" s="15" t="s">
        <v>0</v>
      </c>
      <c r="B682" s="429"/>
      <c r="C682" s="404"/>
      <c r="D682" s="387" t="s">
        <v>1369</v>
      </c>
      <c r="E682" s="401"/>
      <c r="F682" s="374"/>
      <c r="G682" s="407"/>
      <c r="H682" s="408"/>
      <c r="I682" s="376"/>
    </row>
    <row r="683" spans="1:9" hidden="1" x14ac:dyDescent="0.2">
      <c r="A683" s="15" t="s">
        <v>0</v>
      </c>
      <c r="B683" s="28"/>
      <c r="C683" s="410"/>
      <c r="D683" s="387" t="s">
        <v>1136</v>
      </c>
      <c r="E683" s="37" t="s">
        <v>149</v>
      </c>
      <c r="F683" s="374">
        <v>18</v>
      </c>
      <c r="G683" s="407"/>
      <c r="H683" s="408">
        <f t="shared" ref="H683:H690" si="12">$F683*G683</f>
        <v>0</v>
      </c>
      <c r="I683" s="376"/>
    </row>
    <row r="684" spans="1:9" hidden="1" x14ac:dyDescent="0.2">
      <c r="A684" s="15" t="s">
        <v>0</v>
      </c>
      <c r="B684" s="28"/>
      <c r="C684" s="410"/>
      <c r="D684" s="387" t="s">
        <v>1137</v>
      </c>
      <c r="E684" s="37" t="s">
        <v>149</v>
      </c>
      <c r="F684" s="374">
        <v>10</v>
      </c>
      <c r="G684" s="407"/>
      <c r="H684" s="408">
        <f t="shared" si="12"/>
        <v>0</v>
      </c>
      <c r="I684" s="376"/>
    </row>
    <row r="685" spans="1:9" hidden="1" x14ac:dyDescent="0.2">
      <c r="A685" s="15" t="s">
        <v>0</v>
      </c>
      <c r="B685" s="28"/>
      <c r="C685" s="410"/>
      <c r="D685" s="387" t="s">
        <v>1139</v>
      </c>
      <c r="E685" s="37" t="s">
        <v>149</v>
      </c>
      <c r="F685" s="374">
        <v>4</v>
      </c>
      <c r="G685" s="407"/>
      <c r="H685" s="408">
        <f t="shared" si="12"/>
        <v>0</v>
      </c>
      <c r="I685" s="376"/>
    </row>
    <row r="686" spans="1:9" hidden="1" x14ac:dyDescent="0.2">
      <c r="A686" s="15" t="s">
        <v>0</v>
      </c>
      <c r="B686" s="28"/>
      <c r="C686" s="410"/>
      <c r="D686" s="387" t="s">
        <v>1140</v>
      </c>
      <c r="E686" s="37" t="s">
        <v>149</v>
      </c>
      <c r="F686" s="374">
        <v>28</v>
      </c>
      <c r="G686" s="407"/>
      <c r="H686" s="408">
        <f t="shared" si="12"/>
        <v>0</v>
      </c>
      <c r="I686" s="376"/>
    </row>
    <row r="687" spans="1:9" hidden="1" x14ac:dyDescent="0.2">
      <c r="A687" s="15" t="s">
        <v>0</v>
      </c>
      <c r="B687" s="28"/>
      <c r="C687" s="410"/>
      <c r="D687" s="387" t="s">
        <v>1142</v>
      </c>
      <c r="E687" s="37" t="s">
        <v>149</v>
      </c>
      <c r="F687" s="374">
        <v>4</v>
      </c>
      <c r="G687" s="407"/>
      <c r="H687" s="408">
        <f t="shared" si="12"/>
        <v>0</v>
      </c>
      <c r="I687" s="376"/>
    </row>
    <row r="688" spans="1:9" hidden="1" x14ac:dyDescent="0.2">
      <c r="A688" s="15" t="s">
        <v>0</v>
      </c>
      <c r="B688" s="28"/>
      <c r="C688" s="410"/>
      <c r="D688" s="387" t="s">
        <v>1143</v>
      </c>
      <c r="E688" s="37" t="s">
        <v>149</v>
      </c>
      <c r="F688" s="374">
        <v>22</v>
      </c>
      <c r="G688" s="407"/>
      <c r="H688" s="408">
        <f t="shared" si="12"/>
        <v>0</v>
      </c>
      <c r="I688" s="376"/>
    </row>
    <row r="689" spans="1:9" hidden="1" x14ac:dyDescent="0.2">
      <c r="A689" s="15" t="s">
        <v>0</v>
      </c>
      <c r="B689" s="28"/>
      <c r="C689" s="410"/>
      <c r="D689" s="387" t="s">
        <v>1145</v>
      </c>
      <c r="E689" s="37" t="s">
        <v>149</v>
      </c>
      <c r="F689" s="374">
        <v>2</v>
      </c>
      <c r="G689" s="407"/>
      <c r="H689" s="408">
        <f t="shared" si="12"/>
        <v>0</v>
      </c>
      <c r="I689" s="376"/>
    </row>
    <row r="690" spans="1:9" hidden="1" x14ac:dyDescent="0.2">
      <c r="A690" s="15" t="s">
        <v>0</v>
      </c>
      <c r="B690" s="28"/>
      <c r="C690" s="410"/>
      <c r="D690" s="387" t="s">
        <v>1147</v>
      </c>
      <c r="E690" s="37" t="s">
        <v>149</v>
      </c>
      <c r="F690" s="374">
        <v>5</v>
      </c>
      <c r="G690" s="407"/>
      <c r="H690" s="408">
        <f t="shared" si="12"/>
        <v>0</v>
      </c>
      <c r="I690" s="376"/>
    </row>
    <row r="691" spans="1:9" ht="12.75" hidden="1" x14ac:dyDescent="0.2">
      <c r="A691" s="15" t="s">
        <v>0</v>
      </c>
      <c r="B691" s="429"/>
      <c r="C691" s="404"/>
      <c r="D691" s="389"/>
      <c r="E691" s="401"/>
      <c r="F691" s="374"/>
      <c r="G691" s="407"/>
      <c r="H691" s="408"/>
      <c r="I691" s="376"/>
    </row>
    <row r="692" spans="1:9" ht="33.75" hidden="1" x14ac:dyDescent="0.2">
      <c r="A692" s="15" t="s">
        <v>0</v>
      </c>
      <c r="B692" s="28"/>
      <c r="C692" s="400">
        <v>13</v>
      </c>
      <c r="D692" s="387" t="s">
        <v>1370</v>
      </c>
      <c r="E692" s="37"/>
      <c r="F692" s="374"/>
      <c r="G692" s="407"/>
      <c r="H692" s="408"/>
      <c r="I692" s="376"/>
    </row>
    <row r="693" spans="1:9" ht="22.5" hidden="1" x14ac:dyDescent="0.2">
      <c r="A693" s="15" t="s">
        <v>0</v>
      </c>
      <c r="B693" s="28"/>
      <c r="C693" s="410"/>
      <c r="D693" s="387" t="s">
        <v>1371</v>
      </c>
      <c r="E693" s="15" t="s">
        <v>1094</v>
      </c>
      <c r="F693" s="343">
        <v>1</v>
      </c>
      <c r="G693" s="407"/>
      <c r="H693" s="408">
        <f>$F693*G693</f>
        <v>0</v>
      </c>
      <c r="I693" s="417"/>
    </row>
    <row r="694" spans="1:9" hidden="1" x14ac:dyDescent="0.2">
      <c r="A694" s="15" t="s">
        <v>0</v>
      </c>
      <c r="B694" s="28"/>
      <c r="C694" s="410"/>
      <c r="D694" s="389"/>
      <c r="E694" s="412"/>
      <c r="F694" s="413"/>
      <c r="G694" s="407"/>
      <c r="H694" s="408"/>
      <c r="I694" s="414"/>
    </row>
    <row r="695" spans="1:9" hidden="1" x14ac:dyDescent="0.2">
      <c r="A695" s="15" t="s">
        <v>0</v>
      </c>
      <c r="C695" s="400">
        <v>14</v>
      </c>
      <c r="D695" s="36" t="s">
        <v>1372</v>
      </c>
      <c r="E695" s="15" t="s">
        <v>1094</v>
      </c>
      <c r="F695" s="343">
        <v>1</v>
      </c>
      <c r="G695" s="407"/>
      <c r="H695" s="408">
        <f>$F695*G695</f>
        <v>0</v>
      </c>
      <c r="I695" s="417"/>
    </row>
    <row r="696" spans="1:9" hidden="1" x14ac:dyDescent="0.2">
      <c r="A696" s="15" t="s">
        <v>0</v>
      </c>
      <c r="C696" s="340"/>
      <c r="F696" s="345"/>
      <c r="G696" s="407"/>
      <c r="H696" s="408"/>
      <c r="I696" s="378"/>
    </row>
    <row r="697" spans="1:9" hidden="1" x14ac:dyDescent="0.2">
      <c r="A697" s="15" t="s">
        <v>0</v>
      </c>
      <c r="C697" s="340"/>
      <c r="F697" s="345"/>
      <c r="G697" s="407"/>
      <c r="H697" s="408"/>
      <c r="I697" s="378"/>
    </row>
    <row r="698" spans="1:9" ht="22.5" hidden="1" x14ac:dyDescent="0.2">
      <c r="A698" s="15" t="s">
        <v>0</v>
      </c>
      <c r="B698" s="28"/>
      <c r="C698" s="400">
        <v>14</v>
      </c>
      <c r="D698" s="364" t="s">
        <v>1373</v>
      </c>
      <c r="E698" s="37" t="s">
        <v>1094</v>
      </c>
      <c r="F698" s="418">
        <v>1</v>
      </c>
      <c r="G698" s="407"/>
      <c r="H698" s="408">
        <f>$F698*G698</f>
        <v>0</v>
      </c>
      <c r="I698" s="419"/>
    </row>
    <row r="699" spans="1:9" hidden="1" x14ac:dyDescent="0.2">
      <c r="A699" s="15" t="s">
        <v>0</v>
      </c>
      <c r="B699" s="28"/>
      <c r="C699" s="401"/>
      <c r="D699" s="389"/>
      <c r="E699" s="401"/>
      <c r="F699" s="413"/>
      <c r="G699" s="407"/>
      <c r="H699" s="29"/>
      <c r="I699" s="414"/>
    </row>
    <row r="700" spans="1:9" s="353" customFormat="1" hidden="1" x14ac:dyDescent="0.2">
      <c r="A700" s="16" t="s">
        <v>221</v>
      </c>
      <c r="B700" s="430"/>
      <c r="C700" s="431" t="s">
        <v>1132</v>
      </c>
      <c r="D700" s="432" t="str">
        <f>"UKUPNO "&amp;D375</f>
        <v>UKUPNO CIJEVNI RAZVOD I ELEMENTI ZA UGRADBU U ZID</v>
      </c>
      <c r="E700" s="430"/>
      <c r="F700" s="433"/>
      <c r="G700" s="426"/>
      <c r="H700" s="348">
        <f>SUM(H378:H699)</f>
        <v>0</v>
      </c>
      <c r="I700" s="434"/>
    </row>
    <row r="701" spans="1:9" hidden="1" x14ac:dyDescent="0.2">
      <c r="A701" s="15" t="s">
        <v>0</v>
      </c>
      <c r="B701" s="28"/>
      <c r="C701" s="398" t="s">
        <v>1374</v>
      </c>
      <c r="D701" s="399" t="s">
        <v>1375</v>
      </c>
      <c r="E701" s="28"/>
      <c r="F701" s="374"/>
      <c r="G701" s="407"/>
      <c r="H701" s="29"/>
      <c r="I701" s="376"/>
    </row>
    <row r="702" spans="1:9" hidden="1" x14ac:dyDescent="0.2">
      <c r="A702" s="15" t="s">
        <v>0</v>
      </c>
      <c r="B702" s="28"/>
      <c r="C702" s="401"/>
      <c r="D702" s="387"/>
      <c r="E702" s="401"/>
      <c r="F702" s="374"/>
      <c r="G702" s="407"/>
      <c r="H702" s="29"/>
      <c r="I702" s="376"/>
    </row>
    <row r="703" spans="1:9" ht="22.5" hidden="1" x14ac:dyDescent="0.2">
      <c r="A703" s="15" t="s">
        <v>0</v>
      </c>
      <c r="B703" s="28"/>
      <c r="C703" s="400">
        <v>1</v>
      </c>
      <c r="D703" s="383" t="s">
        <v>1376</v>
      </c>
      <c r="E703" s="37"/>
      <c r="F703" s="374"/>
      <c r="G703" s="407"/>
      <c r="H703" s="29"/>
      <c r="I703" s="376"/>
    </row>
    <row r="704" spans="1:9" ht="12.75" hidden="1" x14ac:dyDescent="0.2">
      <c r="A704" s="15" t="s">
        <v>0</v>
      </c>
      <c r="B704" s="429"/>
      <c r="C704" s="404"/>
      <c r="D704" s="402" t="s">
        <v>1377</v>
      </c>
      <c r="E704" s="435"/>
      <c r="F704" s="436"/>
      <c r="G704" s="407"/>
      <c r="H704" s="13"/>
      <c r="I704" s="437"/>
    </row>
    <row r="705" spans="1:9" ht="22.5" hidden="1" x14ac:dyDescent="0.2">
      <c r="A705" s="15" t="s">
        <v>0</v>
      </c>
      <c r="B705" s="429"/>
      <c r="C705" s="404"/>
      <c r="D705" s="389" t="s">
        <v>1378</v>
      </c>
      <c r="E705" s="37" t="s">
        <v>136</v>
      </c>
      <c r="F705" s="418">
        <v>72</v>
      </c>
      <c r="G705" s="407"/>
      <c r="H705" s="408">
        <f>$F705*G705</f>
        <v>0</v>
      </c>
      <c r="I705" s="419"/>
    </row>
    <row r="706" spans="1:9" hidden="1" x14ac:dyDescent="0.2">
      <c r="A706" s="15" t="s">
        <v>0</v>
      </c>
      <c r="B706" s="28"/>
      <c r="C706" s="401"/>
      <c r="D706" s="399"/>
      <c r="E706" s="37"/>
      <c r="F706" s="413"/>
      <c r="G706" s="407"/>
      <c r="H706" s="408"/>
      <c r="I706" s="414"/>
    </row>
    <row r="707" spans="1:9" ht="90" hidden="1" x14ac:dyDescent="0.2">
      <c r="A707" s="15" t="s">
        <v>0</v>
      </c>
      <c r="B707" s="28"/>
      <c r="C707" s="400">
        <v>2</v>
      </c>
      <c r="D707" s="388" t="s">
        <v>1379</v>
      </c>
      <c r="E707" s="37"/>
      <c r="F707" s="374"/>
      <c r="G707" s="407"/>
      <c r="H707" s="408"/>
      <c r="I707" s="376"/>
    </row>
    <row r="708" spans="1:9" ht="22.5" hidden="1" x14ac:dyDescent="0.2">
      <c r="A708" s="15" t="s">
        <v>0</v>
      </c>
      <c r="B708" s="28"/>
      <c r="C708" s="401"/>
      <c r="D708" s="389" t="s">
        <v>1380</v>
      </c>
      <c r="E708" s="37" t="s">
        <v>1094</v>
      </c>
      <c r="F708" s="418">
        <v>2</v>
      </c>
      <c r="G708" s="407"/>
      <c r="H708" s="408">
        <f>$F708*G708</f>
        <v>0</v>
      </c>
      <c r="I708" s="419"/>
    </row>
    <row r="709" spans="1:9" hidden="1" x14ac:dyDescent="0.2">
      <c r="A709" s="15" t="s">
        <v>0</v>
      </c>
      <c r="B709" s="28"/>
      <c r="C709" s="401"/>
      <c r="D709" s="389"/>
      <c r="E709" s="37"/>
      <c r="F709" s="374"/>
      <c r="G709" s="407"/>
      <c r="H709" s="408"/>
      <c r="I709" s="376"/>
    </row>
    <row r="710" spans="1:9" ht="33.75" hidden="1" x14ac:dyDescent="0.2">
      <c r="A710" s="15" t="s">
        <v>0</v>
      </c>
      <c r="B710" s="28"/>
      <c r="C710" s="400">
        <v>3</v>
      </c>
      <c r="D710" s="389" t="s">
        <v>1381</v>
      </c>
      <c r="E710" s="37"/>
      <c r="F710" s="374"/>
      <c r="G710" s="407"/>
      <c r="H710" s="408"/>
      <c r="I710" s="376"/>
    </row>
    <row r="711" spans="1:9" hidden="1" x14ac:dyDescent="0.2">
      <c r="A711" s="15" t="s">
        <v>0</v>
      </c>
      <c r="B711" s="28"/>
      <c r="C711" s="400"/>
      <c r="D711" s="389" t="s">
        <v>1382</v>
      </c>
      <c r="E711" s="37"/>
      <c r="F711" s="374"/>
      <c r="G711" s="407"/>
      <c r="H711" s="408"/>
      <c r="I711" s="376"/>
    </row>
    <row r="712" spans="1:9" hidden="1" x14ac:dyDescent="0.2">
      <c r="A712" s="15" t="s">
        <v>0</v>
      </c>
      <c r="B712" s="28"/>
      <c r="C712" s="401"/>
      <c r="D712" s="389" t="s">
        <v>1091</v>
      </c>
      <c r="E712" s="37"/>
      <c r="F712" s="374"/>
      <c r="G712" s="407"/>
      <c r="H712" s="408"/>
      <c r="I712" s="376"/>
    </row>
    <row r="713" spans="1:9" hidden="1" x14ac:dyDescent="0.2">
      <c r="A713" s="15" t="s">
        <v>0</v>
      </c>
      <c r="B713" s="28"/>
      <c r="C713" s="401"/>
      <c r="D713" s="389" t="s">
        <v>1383</v>
      </c>
      <c r="E713" s="37" t="s">
        <v>1094</v>
      </c>
      <c r="F713" s="418">
        <v>2</v>
      </c>
      <c r="G713" s="407"/>
      <c r="H713" s="408">
        <f>$F713*G713</f>
        <v>0</v>
      </c>
      <c r="I713" s="419"/>
    </row>
    <row r="714" spans="1:9" ht="12.75" hidden="1" x14ac:dyDescent="0.2">
      <c r="A714" s="15" t="s">
        <v>0</v>
      </c>
      <c r="B714" s="429"/>
      <c r="C714" s="404"/>
      <c r="E714" s="37"/>
      <c r="F714" s="374"/>
      <c r="G714" s="407"/>
      <c r="H714" s="408"/>
      <c r="I714" s="376"/>
    </row>
    <row r="715" spans="1:9" ht="33.75" hidden="1" x14ac:dyDescent="0.2">
      <c r="A715" s="15" t="s">
        <v>0</v>
      </c>
      <c r="B715" s="429"/>
      <c r="C715" s="400">
        <v>4</v>
      </c>
      <c r="D715" s="389" t="s">
        <v>1384</v>
      </c>
      <c r="F715" s="374"/>
      <c r="G715" s="407"/>
      <c r="H715" s="408"/>
      <c r="I715" s="376"/>
    </row>
    <row r="716" spans="1:9" ht="22.5" hidden="1" x14ac:dyDescent="0.2">
      <c r="A716" s="15" t="s">
        <v>0</v>
      </c>
      <c r="B716" s="429"/>
      <c r="C716" s="404"/>
      <c r="D716" s="389" t="s">
        <v>1385</v>
      </c>
      <c r="E716" s="37" t="s">
        <v>1094</v>
      </c>
      <c r="F716" s="418">
        <v>2</v>
      </c>
      <c r="G716" s="407"/>
      <c r="H716" s="408">
        <f>$F716*G716</f>
        <v>0</v>
      </c>
      <c r="I716" s="419"/>
    </row>
    <row r="717" spans="1:9" ht="12.75" hidden="1" x14ac:dyDescent="0.2">
      <c r="A717" s="15" t="s">
        <v>0</v>
      </c>
      <c r="B717" s="429"/>
      <c r="C717" s="404"/>
      <c r="D717" s="388"/>
      <c r="E717" s="30"/>
      <c r="F717" s="413"/>
      <c r="G717" s="407"/>
      <c r="H717" s="408"/>
      <c r="I717" s="414"/>
    </row>
    <row r="718" spans="1:9" ht="12.75" hidden="1" x14ac:dyDescent="0.2">
      <c r="A718" s="15" t="s">
        <v>0</v>
      </c>
      <c r="B718" s="429"/>
      <c r="C718" s="400">
        <v>5</v>
      </c>
      <c r="D718" s="383" t="s">
        <v>1386</v>
      </c>
      <c r="F718" s="374"/>
      <c r="G718" s="407"/>
      <c r="H718" s="408"/>
      <c r="I718" s="376"/>
    </row>
    <row r="719" spans="1:9" hidden="1" x14ac:dyDescent="0.2">
      <c r="A719" s="15" t="s">
        <v>0</v>
      </c>
      <c r="B719" s="28"/>
      <c r="C719" s="401"/>
      <c r="D719" s="387" t="s">
        <v>1142</v>
      </c>
      <c r="E719" s="37" t="s">
        <v>136</v>
      </c>
      <c r="F719" s="418">
        <v>20</v>
      </c>
      <c r="G719" s="407"/>
      <c r="H719" s="408">
        <f>$F719*G719</f>
        <v>0</v>
      </c>
      <c r="I719" s="419"/>
    </row>
    <row r="720" spans="1:9" hidden="1" x14ac:dyDescent="0.2">
      <c r="A720" s="15" t="s">
        <v>0</v>
      </c>
      <c r="C720" s="340"/>
      <c r="F720" s="345"/>
      <c r="G720" s="407"/>
      <c r="H720" s="408"/>
      <c r="I720" s="378"/>
    </row>
    <row r="721" spans="1:9" ht="22.5" hidden="1" x14ac:dyDescent="0.2">
      <c r="A721" s="15" t="s">
        <v>0</v>
      </c>
      <c r="B721" s="429"/>
      <c r="C721" s="400">
        <v>6</v>
      </c>
      <c r="D721" s="389" t="s">
        <v>1387</v>
      </c>
      <c r="E721" s="412"/>
      <c r="F721" s="413"/>
      <c r="G721" s="407"/>
      <c r="H721" s="408"/>
      <c r="I721" s="414"/>
    </row>
    <row r="722" spans="1:9" ht="12.75" hidden="1" x14ac:dyDescent="0.2">
      <c r="A722" s="15" t="s">
        <v>0</v>
      </c>
      <c r="B722" s="429"/>
      <c r="C722" s="404"/>
      <c r="D722" s="389" t="s">
        <v>1388</v>
      </c>
      <c r="E722" s="438" t="s">
        <v>1094</v>
      </c>
      <c r="F722" s="418">
        <v>10</v>
      </c>
      <c r="G722" s="407"/>
      <c r="H722" s="408">
        <f>$F722*G722</f>
        <v>0</v>
      </c>
      <c r="I722" s="419"/>
    </row>
    <row r="723" spans="1:9" ht="12.75" hidden="1" x14ac:dyDescent="0.2">
      <c r="A723" s="15" t="s">
        <v>0</v>
      </c>
      <c r="B723" s="429"/>
      <c r="C723" s="404"/>
      <c r="D723" s="389" t="s">
        <v>1389</v>
      </c>
      <c r="E723" s="438" t="s">
        <v>1094</v>
      </c>
      <c r="F723" s="418">
        <v>20</v>
      </c>
      <c r="G723" s="407"/>
      <c r="H723" s="408">
        <f>$F723*G723</f>
        <v>0</v>
      </c>
      <c r="I723" s="419"/>
    </row>
    <row r="724" spans="1:9" ht="12.75" hidden="1" x14ac:dyDescent="0.2">
      <c r="A724" s="15" t="s">
        <v>0</v>
      </c>
      <c r="B724" s="429"/>
      <c r="C724" s="404"/>
      <c r="D724" s="389" t="s">
        <v>1390</v>
      </c>
      <c r="E724" s="438" t="s">
        <v>1094</v>
      </c>
      <c r="F724" s="418">
        <v>6</v>
      </c>
      <c r="G724" s="407"/>
      <c r="H724" s="408">
        <f>$F724*G724</f>
        <v>0</v>
      </c>
      <c r="I724" s="419"/>
    </row>
    <row r="725" spans="1:9" ht="12.75" hidden="1" x14ac:dyDescent="0.2">
      <c r="A725" s="15" t="s">
        <v>0</v>
      </c>
      <c r="B725" s="429"/>
      <c r="C725" s="404"/>
      <c r="D725" s="389" t="s">
        <v>1391</v>
      </c>
      <c r="E725" s="438" t="s">
        <v>1094</v>
      </c>
      <c r="F725" s="418">
        <v>6</v>
      </c>
      <c r="G725" s="407"/>
      <c r="H725" s="408">
        <f>$F725*G725</f>
        <v>0</v>
      </c>
      <c r="I725" s="419"/>
    </row>
    <row r="726" spans="1:9" ht="12.75" hidden="1" x14ac:dyDescent="0.2">
      <c r="A726" s="15" t="s">
        <v>0</v>
      </c>
      <c r="B726" s="429"/>
      <c r="C726" s="404"/>
      <c r="D726" s="389"/>
      <c r="E726" s="438"/>
      <c r="F726" s="374"/>
      <c r="G726" s="407"/>
      <c r="H726" s="408"/>
      <c r="I726" s="376"/>
    </row>
    <row r="727" spans="1:9" ht="12.75" hidden="1" x14ac:dyDescent="0.2">
      <c r="A727" s="15" t="s">
        <v>0</v>
      </c>
      <c r="B727" s="429"/>
      <c r="C727" s="404"/>
      <c r="D727" s="389" t="s">
        <v>1392</v>
      </c>
      <c r="E727" s="438" t="s">
        <v>1094</v>
      </c>
      <c r="F727" s="418">
        <v>6</v>
      </c>
      <c r="G727" s="407"/>
      <c r="H727" s="408">
        <f>$F727*G727</f>
        <v>0</v>
      </c>
      <c r="I727" s="419"/>
    </row>
    <row r="728" spans="1:9" ht="12.75" hidden="1" x14ac:dyDescent="0.2">
      <c r="A728" s="15" t="s">
        <v>0</v>
      </c>
      <c r="B728" s="429"/>
      <c r="C728" s="404"/>
      <c r="D728" s="389" t="s">
        <v>1393</v>
      </c>
      <c r="E728" s="438" t="s">
        <v>1094</v>
      </c>
      <c r="F728" s="418">
        <v>6</v>
      </c>
      <c r="G728" s="407"/>
      <c r="H728" s="408">
        <f>$F728*G728</f>
        <v>0</v>
      </c>
      <c r="I728" s="419"/>
    </row>
    <row r="729" spans="1:9" ht="12.75" hidden="1" x14ac:dyDescent="0.2">
      <c r="A729" s="15" t="s">
        <v>0</v>
      </c>
      <c r="B729" s="429"/>
      <c r="C729" s="404"/>
      <c r="D729" s="389" t="s">
        <v>1394</v>
      </c>
      <c r="E729" s="438" t="s">
        <v>1094</v>
      </c>
      <c r="F729" s="418">
        <v>6</v>
      </c>
      <c r="G729" s="407"/>
      <c r="H729" s="408">
        <f>$F729*G729</f>
        <v>0</v>
      </c>
      <c r="I729" s="419"/>
    </row>
    <row r="730" spans="1:9" ht="12.75" hidden="1" x14ac:dyDescent="0.2">
      <c r="A730" s="15" t="s">
        <v>0</v>
      </c>
      <c r="B730" s="429"/>
      <c r="C730" s="404"/>
      <c r="D730" s="389" t="s">
        <v>1395</v>
      </c>
      <c r="E730" s="438" t="s">
        <v>1094</v>
      </c>
      <c r="F730" s="418">
        <v>6</v>
      </c>
      <c r="G730" s="407"/>
      <c r="H730" s="408">
        <f>$F730*G730</f>
        <v>0</v>
      </c>
      <c r="I730" s="419"/>
    </row>
    <row r="731" spans="1:9" ht="12.75" hidden="1" x14ac:dyDescent="0.2">
      <c r="A731" s="15" t="s">
        <v>0</v>
      </c>
      <c r="B731" s="429"/>
      <c r="C731" s="404"/>
      <c r="D731" s="389" t="s">
        <v>1396</v>
      </c>
      <c r="E731" s="438" t="s">
        <v>1094</v>
      </c>
      <c r="F731" s="418">
        <v>6</v>
      </c>
      <c r="G731" s="407"/>
      <c r="H731" s="408">
        <f>$F731*G731</f>
        <v>0</v>
      </c>
      <c r="I731" s="419"/>
    </row>
    <row r="732" spans="1:9" ht="12.75" hidden="1" x14ac:dyDescent="0.2">
      <c r="A732" s="15" t="s">
        <v>0</v>
      </c>
      <c r="B732" s="429"/>
      <c r="C732" s="404"/>
      <c r="D732" s="389"/>
      <c r="E732" s="438"/>
      <c r="F732" s="374"/>
      <c r="G732" s="407"/>
      <c r="H732" s="408"/>
      <c r="I732" s="376"/>
    </row>
    <row r="733" spans="1:9" ht="12.75" hidden="1" x14ac:dyDescent="0.2">
      <c r="A733" s="15" t="s">
        <v>0</v>
      </c>
      <c r="B733" s="429"/>
      <c r="C733" s="404"/>
      <c r="D733" s="389" t="s">
        <v>1397</v>
      </c>
      <c r="E733" s="438" t="s">
        <v>1094</v>
      </c>
      <c r="F733" s="418">
        <v>6</v>
      </c>
      <c r="G733" s="407"/>
      <c r="H733" s="408">
        <f>$F733*G733</f>
        <v>0</v>
      </c>
      <c r="I733" s="419"/>
    </row>
    <row r="734" spans="1:9" ht="12.75" hidden="1" x14ac:dyDescent="0.2">
      <c r="A734" s="15" t="s">
        <v>0</v>
      </c>
      <c r="B734" s="429"/>
      <c r="C734" s="404"/>
      <c r="D734" s="389" t="s">
        <v>1398</v>
      </c>
      <c r="E734" s="438" t="s">
        <v>1094</v>
      </c>
      <c r="F734" s="418">
        <v>6</v>
      </c>
      <c r="G734" s="407"/>
      <c r="H734" s="408">
        <f>$F734*G734</f>
        <v>0</v>
      </c>
      <c r="I734" s="419"/>
    </row>
    <row r="735" spans="1:9" ht="12.75" hidden="1" x14ac:dyDescent="0.2">
      <c r="A735" s="15" t="s">
        <v>0</v>
      </c>
      <c r="B735" s="429"/>
      <c r="C735" s="404"/>
      <c r="D735" s="389" t="s">
        <v>1399</v>
      </c>
      <c r="E735" s="438" t="s">
        <v>1094</v>
      </c>
      <c r="F735" s="418">
        <v>6</v>
      </c>
      <c r="G735" s="407"/>
      <c r="H735" s="408">
        <f>$F735*G735</f>
        <v>0</v>
      </c>
      <c r="I735" s="419"/>
    </row>
    <row r="736" spans="1:9" ht="12.75" hidden="1" x14ac:dyDescent="0.2">
      <c r="A736" s="15" t="s">
        <v>0</v>
      </c>
      <c r="B736" s="429"/>
      <c r="C736" s="404"/>
      <c r="D736" s="389"/>
      <c r="E736" s="438"/>
      <c r="F736" s="374"/>
      <c r="G736" s="407"/>
      <c r="H736" s="408"/>
      <c r="I736" s="376"/>
    </row>
    <row r="737" spans="1:9" ht="12.75" hidden="1" x14ac:dyDescent="0.2">
      <c r="A737" s="15" t="s">
        <v>0</v>
      </c>
      <c r="B737" s="429"/>
      <c r="C737" s="404"/>
      <c r="D737" s="389" t="s">
        <v>1400</v>
      </c>
      <c r="E737" s="438" t="s">
        <v>1094</v>
      </c>
      <c r="F737" s="418">
        <v>3</v>
      </c>
      <c r="G737" s="407"/>
      <c r="H737" s="408">
        <f>$F737*G737</f>
        <v>0</v>
      </c>
      <c r="I737" s="419"/>
    </row>
    <row r="738" spans="1:9" ht="12.75" hidden="1" x14ac:dyDescent="0.2">
      <c r="A738" s="15" t="s">
        <v>0</v>
      </c>
      <c r="B738" s="429"/>
      <c r="C738" s="404"/>
      <c r="D738" s="389"/>
      <c r="E738" s="438"/>
      <c r="F738" s="374"/>
      <c r="G738" s="407"/>
      <c r="H738" s="408"/>
      <c r="I738" s="376"/>
    </row>
    <row r="739" spans="1:9" ht="22.5" hidden="1" x14ac:dyDescent="0.2">
      <c r="A739" s="15" t="s">
        <v>0</v>
      </c>
      <c r="C739" s="400">
        <v>7</v>
      </c>
      <c r="D739" s="383" t="s">
        <v>1401</v>
      </c>
      <c r="E739" s="16"/>
      <c r="F739" s="345"/>
      <c r="G739" s="407"/>
      <c r="H739" s="408"/>
      <c r="I739" s="378"/>
    </row>
    <row r="740" spans="1:9" hidden="1" x14ac:dyDescent="0.2">
      <c r="A740" s="15" t="s">
        <v>0</v>
      </c>
      <c r="C740" s="340"/>
      <c r="D740" s="383" t="s">
        <v>1402</v>
      </c>
      <c r="E740" s="15" t="s">
        <v>1094</v>
      </c>
      <c r="F740" s="343">
        <v>2</v>
      </c>
      <c r="G740" s="407"/>
      <c r="H740" s="408">
        <f>$F740*G740</f>
        <v>0</v>
      </c>
      <c r="I740" s="417"/>
    </row>
    <row r="741" spans="1:9" hidden="1" x14ac:dyDescent="0.2">
      <c r="A741" s="15" t="s">
        <v>0</v>
      </c>
      <c r="C741" s="340"/>
      <c r="D741" s="383"/>
      <c r="F741" s="345"/>
      <c r="G741" s="407"/>
      <c r="H741" s="408"/>
      <c r="I741" s="378"/>
    </row>
    <row r="742" spans="1:9" ht="33.75" hidden="1" x14ac:dyDescent="0.2">
      <c r="A742" s="15" t="s">
        <v>0</v>
      </c>
      <c r="C742" s="439">
        <v>8</v>
      </c>
      <c r="D742" s="383" t="s">
        <v>1403</v>
      </c>
      <c r="E742" s="340"/>
      <c r="F742" s="345"/>
      <c r="G742" s="407"/>
      <c r="H742" s="408"/>
      <c r="I742" s="378"/>
    </row>
    <row r="743" spans="1:9" hidden="1" x14ac:dyDescent="0.2">
      <c r="A743" s="15" t="s">
        <v>0</v>
      </c>
      <c r="C743" s="439"/>
      <c r="D743" s="383" t="s">
        <v>1404</v>
      </c>
      <c r="E743" s="340"/>
      <c r="F743" s="345"/>
      <c r="G743" s="407"/>
      <c r="H743" s="408"/>
      <c r="I743" s="378"/>
    </row>
    <row r="744" spans="1:9" hidden="1" x14ac:dyDescent="0.2">
      <c r="A744" s="15" t="s">
        <v>0</v>
      </c>
      <c r="C744" s="439"/>
      <c r="D744" s="383" t="s">
        <v>1405</v>
      </c>
      <c r="E744" s="340" t="s">
        <v>1094</v>
      </c>
      <c r="F744" s="343">
        <v>4</v>
      </c>
      <c r="G744" s="407"/>
      <c r="H744" s="408">
        <f>$F744*G744</f>
        <v>0</v>
      </c>
      <c r="I744" s="417"/>
    </row>
    <row r="745" spans="1:9" hidden="1" x14ac:dyDescent="0.2">
      <c r="A745" s="15" t="s">
        <v>0</v>
      </c>
      <c r="C745" s="404"/>
      <c r="D745" s="383"/>
      <c r="E745" s="340"/>
      <c r="F745" s="345"/>
      <c r="G745" s="407"/>
      <c r="H745" s="408"/>
      <c r="I745" s="378"/>
    </row>
    <row r="746" spans="1:9" ht="22.5" hidden="1" x14ac:dyDescent="0.2">
      <c r="A746" s="15" t="s">
        <v>0</v>
      </c>
      <c r="C746" s="439">
        <v>9</v>
      </c>
      <c r="D746" s="36" t="s">
        <v>1406</v>
      </c>
      <c r="E746" s="15" t="s">
        <v>1094</v>
      </c>
      <c r="F746" s="343">
        <v>1</v>
      </c>
      <c r="G746" s="407"/>
      <c r="H746" s="408">
        <f>$F746*G746</f>
        <v>0</v>
      </c>
      <c r="I746" s="417"/>
    </row>
    <row r="747" spans="1:9" hidden="1" x14ac:dyDescent="0.2">
      <c r="A747" s="15" t="s">
        <v>0</v>
      </c>
      <c r="B747" s="28"/>
      <c r="C747" s="410"/>
      <c r="D747" s="389"/>
      <c r="E747" s="37"/>
      <c r="F747" s="374"/>
      <c r="G747" s="407"/>
      <c r="H747" s="29"/>
      <c r="I747" s="376"/>
    </row>
    <row r="748" spans="1:9" hidden="1" x14ac:dyDescent="0.2">
      <c r="A748" s="15" t="s">
        <v>0</v>
      </c>
      <c r="B748" s="28"/>
      <c r="C748" s="410"/>
      <c r="D748" s="387"/>
      <c r="E748" s="412"/>
      <c r="F748" s="413"/>
      <c r="G748" s="407"/>
      <c r="H748" s="440"/>
      <c r="I748" s="414"/>
    </row>
    <row r="749" spans="1:9" hidden="1" x14ac:dyDescent="0.2">
      <c r="A749" s="15" t="s">
        <v>221</v>
      </c>
      <c r="B749" s="347"/>
      <c r="C749" s="422" t="s">
        <v>1374</v>
      </c>
      <c r="D749" s="423" t="str">
        <f>"UKUPNO: "&amp;D701</f>
        <v>UKUPNO: OPREMA BAZENA</v>
      </c>
      <c r="E749" s="424"/>
      <c r="F749" s="425"/>
      <c r="G749" s="426"/>
      <c r="H749" s="348">
        <f>SUM(H705:H748)</f>
        <v>0</v>
      </c>
      <c r="I749" s="427"/>
    </row>
    <row r="750" spans="1:9" hidden="1" x14ac:dyDescent="0.2">
      <c r="A750" s="15" t="s">
        <v>0</v>
      </c>
      <c r="B750" s="28"/>
      <c r="C750" s="398" t="s">
        <v>1407</v>
      </c>
      <c r="D750" s="399" t="s">
        <v>1408</v>
      </c>
      <c r="E750" s="28"/>
      <c r="F750" s="374"/>
      <c r="G750" s="407"/>
      <c r="H750" s="29"/>
      <c r="I750" s="376"/>
    </row>
    <row r="751" spans="1:9" hidden="1" x14ac:dyDescent="0.2">
      <c r="A751" s="15" t="s">
        <v>0</v>
      </c>
      <c r="B751" s="28"/>
      <c r="C751" s="398"/>
      <c r="D751" s="399"/>
      <c r="E751" s="28"/>
      <c r="F751" s="374"/>
      <c r="G751" s="407"/>
      <c r="H751" s="29"/>
      <c r="I751" s="376"/>
    </row>
    <row r="752" spans="1:9" x14ac:dyDescent="0.2">
      <c r="A752" s="15" t="s">
        <v>0</v>
      </c>
      <c r="B752" s="28" t="s">
        <v>1100</v>
      </c>
      <c r="C752" s="400">
        <v>1</v>
      </c>
      <c r="D752" s="399" t="s">
        <v>1409</v>
      </c>
      <c r="E752" s="28"/>
      <c r="F752" s="374"/>
      <c r="G752" s="407"/>
      <c r="H752" s="29"/>
      <c r="I752" s="376"/>
    </row>
    <row r="753" spans="1:11" ht="22.5" x14ac:dyDescent="0.2">
      <c r="A753" s="15" t="s">
        <v>0</v>
      </c>
      <c r="B753" s="28" t="s">
        <v>1100</v>
      </c>
      <c r="C753" s="340"/>
      <c r="D753" s="389" t="s">
        <v>1410</v>
      </c>
      <c r="E753" s="28"/>
      <c r="F753" s="374"/>
      <c r="G753" s="407"/>
      <c r="H753" s="29"/>
      <c r="I753" s="376"/>
    </row>
    <row r="754" spans="1:11" ht="56.25" x14ac:dyDescent="0.2">
      <c r="A754" s="15" t="s">
        <v>0</v>
      </c>
      <c r="B754" s="28" t="s">
        <v>1100</v>
      </c>
      <c r="C754" s="401"/>
      <c r="D754" s="389" t="s">
        <v>1411</v>
      </c>
      <c r="E754" s="30"/>
      <c r="F754" s="31"/>
      <c r="G754" s="407"/>
      <c r="H754" s="32"/>
      <c r="I754" s="33"/>
    </row>
    <row r="755" spans="1:11" x14ac:dyDescent="0.2">
      <c r="A755" s="15" t="s">
        <v>0</v>
      </c>
      <c r="B755" s="28" t="s">
        <v>1100</v>
      </c>
      <c r="C755" s="340"/>
      <c r="D755" s="389" t="s">
        <v>1091</v>
      </c>
      <c r="F755" s="345"/>
      <c r="G755" s="407"/>
      <c r="H755" s="13"/>
      <c r="I755" s="378"/>
    </row>
    <row r="756" spans="1:11" x14ac:dyDescent="0.2">
      <c r="A756" s="15" t="s">
        <v>0</v>
      </c>
      <c r="B756" s="28" t="s">
        <v>1100</v>
      </c>
      <c r="C756" s="401"/>
      <c r="D756" s="389" t="s">
        <v>1412</v>
      </c>
      <c r="E756" s="412"/>
      <c r="F756" s="413"/>
      <c r="G756" s="407"/>
      <c r="H756" s="32"/>
      <c r="I756" s="414"/>
    </row>
    <row r="757" spans="1:11" x14ac:dyDescent="0.2">
      <c r="A757" s="15" t="s">
        <v>0</v>
      </c>
      <c r="B757" s="28" t="s">
        <v>1100</v>
      </c>
      <c r="C757" s="401"/>
      <c r="D757" s="389" t="s">
        <v>1413</v>
      </c>
      <c r="E757" s="412"/>
      <c r="F757" s="413"/>
      <c r="G757" s="407"/>
      <c r="H757" s="32"/>
      <c r="I757" s="414"/>
    </row>
    <row r="758" spans="1:11" x14ac:dyDescent="0.2">
      <c r="A758" s="15" t="s">
        <v>0</v>
      </c>
      <c r="B758" s="28" t="s">
        <v>1100</v>
      </c>
      <c r="C758" s="401"/>
      <c r="D758" s="389" t="s">
        <v>1414</v>
      </c>
      <c r="E758" s="30"/>
      <c r="F758" s="31"/>
      <c r="G758" s="407"/>
      <c r="H758" s="32"/>
      <c r="I758" s="33"/>
    </row>
    <row r="759" spans="1:11" x14ac:dyDescent="0.2">
      <c r="A759" s="15" t="s">
        <v>0</v>
      </c>
      <c r="B759" s="28" t="s">
        <v>1100</v>
      </c>
      <c r="C759" s="401"/>
      <c r="D759" s="389" t="s">
        <v>1107</v>
      </c>
      <c r="E759" s="412"/>
      <c r="F759" s="413"/>
      <c r="G759" s="407"/>
      <c r="H759" s="32"/>
      <c r="I759" s="414"/>
    </row>
    <row r="760" spans="1:11" x14ac:dyDescent="0.2">
      <c r="A760" s="15" t="s">
        <v>0</v>
      </c>
      <c r="B760" s="28" t="s">
        <v>1100</v>
      </c>
      <c r="C760" s="401"/>
      <c r="D760" s="389" t="s">
        <v>1415</v>
      </c>
      <c r="E760" s="37"/>
      <c r="F760" s="415"/>
      <c r="G760" s="407"/>
      <c r="H760" s="32"/>
      <c r="I760" s="416"/>
    </row>
    <row r="761" spans="1:11" x14ac:dyDescent="0.2">
      <c r="A761" s="15" t="s">
        <v>0</v>
      </c>
      <c r="B761" s="28" t="s">
        <v>1100</v>
      </c>
      <c r="C761" s="340"/>
      <c r="D761" s="389" t="s">
        <v>1416</v>
      </c>
      <c r="F761" s="345"/>
      <c r="G761" s="407"/>
      <c r="H761" s="408"/>
      <c r="I761" s="378"/>
    </row>
    <row r="762" spans="1:11" x14ac:dyDescent="0.2">
      <c r="A762" s="15" t="s">
        <v>0</v>
      </c>
      <c r="B762" s="28" t="s">
        <v>1100</v>
      </c>
      <c r="C762" s="340"/>
      <c r="D762" s="389" t="s">
        <v>1417</v>
      </c>
      <c r="E762" s="37"/>
      <c r="F762" s="374"/>
      <c r="G762" s="407"/>
      <c r="H762" s="408"/>
      <c r="I762" s="376"/>
    </row>
    <row r="763" spans="1:11" x14ac:dyDescent="0.2">
      <c r="A763" s="15" t="s">
        <v>0</v>
      </c>
      <c r="B763" s="28" t="s">
        <v>1100</v>
      </c>
      <c r="C763" s="404" t="s">
        <v>108</v>
      </c>
      <c r="D763" s="405" t="s">
        <v>1418</v>
      </c>
      <c r="E763" s="37" t="s">
        <v>136</v>
      </c>
      <c r="F763" s="441">
        <v>4</v>
      </c>
      <c r="G763" s="407"/>
      <c r="H763" s="408">
        <f>$F763*G763</f>
        <v>0</v>
      </c>
      <c r="I763" s="442"/>
      <c r="K763" s="441"/>
    </row>
    <row r="764" spans="1:11" ht="33.75" hidden="1" x14ac:dyDescent="0.2">
      <c r="A764" s="15" t="s">
        <v>0</v>
      </c>
      <c r="B764" s="28"/>
      <c r="C764" s="404" t="s">
        <v>111</v>
      </c>
      <c r="D764" s="405" t="s">
        <v>1419</v>
      </c>
      <c r="E764" s="37" t="s">
        <v>136</v>
      </c>
      <c r="F764" s="415">
        <v>4</v>
      </c>
      <c r="G764" s="407"/>
      <c r="H764" s="408">
        <f>$F764*G764</f>
        <v>0</v>
      </c>
      <c r="I764" s="416"/>
      <c r="K764" s="415"/>
    </row>
    <row r="765" spans="1:11" hidden="1" x14ac:dyDescent="0.2">
      <c r="A765" s="15" t="s">
        <v>0</v>
      </c>
      <c r="B765" s="28"/>
      <c r="C765" s="400"/>
      <c r="D765" s="387"/>
      <c r="E765" s="37"/>
      <c r="F765" s="374"/>
      <c r="G765" s="407"/>
      <c r="H765" s="408"/>
      <c r="I765" s="376"/>
      <c r="K765" s="374"/>
    </row>
    <row r="766" spans="1:11" ht="22.5" hidden="1" x14ac:dyDescent="0.2">
      <c r="A766" s="15" t="s">
        <v>0</v>
      </c>
      <c r="B766" s="34"/>
      <c r="C766" s="401"/>
      <c r="D766" s="389" t="s">
        <v>1420</v>
      </c>
      <c r="E766" s="338" t="s">
        <v>1094</v>
      </c>
      <c r="F766" s="441">
        <v>4</v>
      </c>
      <c r="G766" s="407"/>
      <c r="H766" s="408">
        <f>$F766*G766</f>
        <v>0</v>
      </c>
      <c r="I766" s="442"/>
      <c r="K766" s="441"/>
    </row>
    <row r="767" spans="1:11" ht="22.5" hidden="1" x14ac:dyDescent="0.2">
      <c r="A767" s="15" t="s">
        <v>0</v>
      </c>
      <c r="B767" s="28"/>
      <c r="C767" s="410"/>
      <c r="D767" s="383" t="s">
        <v>1421</v>
      </c>
      <c r="E767" s="37" t="s">
        <v>136</v>
      </c>
      <c r="F767" s="418">
        <v>4</v>
      </c>
      <c r="G767" s="407"/>
      <c r="H767" s="408">
        <f>$F767*G767</f>
        <v>0</v>
      </c>
      <c r="I767" s="419"/>
      <c r="K767" s="418"/>
    </row>
    <row r="768" spans="1:11" ht="45" hidden="1" x14ac:dyDescent="0.2">
      <c r="A768" s="15" t="s">
        <v>0</v>
      </c>
      <c r="B768" s="34"/>
      <c r="C768" s="401"/>
      <c r="D768" s="389" t="s">
        <v>1422</v>
      </c>
      <c r="E768" s="37" t="s">
        <v>1094</v>
      </c>
      <c r="F768" s="418">
        <v>32</v>
      </c>
      <c r="G768" s="407"/>
      <c r="H768" s="408">
        <f>$F768*G768</f>
        <v>0</v>
      </c>
      <c r="I768" s="419"/>
      <c r="K768" s="418"/>
    </row>
    <row r="769" spans="1:11" ht="33.75" hidden="1" x14ac:dyDescent="0.2">
      <c r="A769" s="15" t="s">
        <v>0</v>
      </c>
      <c r="B769" s="34"/>
      <c r="C769" s="401"/>
      <c r="D769" s="389" t="s">
        <v>1423</v>
      </c>
      <c r="E769" s="412"/>
      <c r="F769" s="413"/>
      <c r="G769" s="407"/>
      <c r="H769" s="408"/>
      <c r="I769" s="414"/>
      <c r="K769" s="413"/>
    </row>
    <row r="770" spans="1:11" hidden="1" x14ac:dyDescent="0.2">
      <c r="A770" s="15" t="s">
        <v>0</v>
      </c>
      <c r="B770" s="34"/>
      <c r="C770" s="401"/>
      <c r="D770" s="389" t="s">
        <v>1424</v>
      </c>
      <c r="E770" s="338" t="s">
        <v>1094</v>
      </c>
      <c r="F770" s="415">
        <v>8</v>
      </c>
      <c r="G770" s="407"/>
      <c r="H770" s="408">
        <f>$F770*G770</f>
        <v>0</v>
      </c>
      <c r="I770" s="416"/>
      <c r="K770" s="415"/>
    </row>
    <row r="771" spans="1:11" hidden="1" x14ac:dyDescent="0.2">
      <c r="A771" s="15" t="s">
        <v>0</v>
      </c>
      <c r="B771" s="34"/>
      <c r="C771" s="401"/>
      <c r="D771" s="389" t="s">
        <v>1425</v>
      </c>
      <c r="E771" s="338" t="s">
        <v>1094</v>
      </c>
      <c r="F771" s="415">
        <v>32</v>
      </c>
      <c r="G771" s="407"/>
      <c r="H771" s="408">
        <f>$F771*G771</f>
        <v>0</v>
      </c>
      <c r="I771" s="416"/>
      <c r="K771" s="415"/>
    </row>
    <row r="772" spans="1:11" ht="33.75" hidden="1" x14ac:dyDescent="0.2">
      <c r="A772" s="15" t="s">
        <v>0</v>
      </c>
      <c r="B772" s="34"/>
      <c r="C772" s="401"/>
      <c r="D772" s="389" t="s">
        <v>1426</v>
      </c>
      <c r="E772" s="412"/>
      <c r="F772" s="413"/>
      <c r="G772" s="407"/>
      <c r="H772" s="408"/>
      <c r="I772" s="414"/>
      <c r="K772" s="413"/>
    </row>
    <row r="773" spans="1:11" hidden="1" x14ac:dyDescent="0.2">
      <c r="A773" s="15" t="s">
        <v>0</v>
      </c>
      <c r="B773" s="28"/>
      <c r="C773" s="410"/>
      <c r="D773" s="387" t="s">
        <v>1163</v>
      </c>
      <c r="E773" s="401" t="s">
        <v>149</v>
      </c>
      <c r="F773" s="374">
        <v>144</v>
      </c>
      <c r="G773" s="407"/>
      <c r="H773" s="408">
        <f t="shared" ref="H773:H786" si="13">$F773*G773</f>
        <v>0</v>
      </c>
      <c r="I773" s="376"/>
      <c r="K773" s="374"/>
    </row>
    <row r="774" spans="1:11" hidden="1" x14ac:dyDescent="0.2">
      <c r="A774" s="15" t="s">
        <v>0</v>
      </c>
      <c r="B774" s="28"/>
      <c r="C774" s="410"/>
      <c r="D774" s="387" t="s">
        <v>1165</v>
      </c>
      <c r="E774" s="401" t="s">
        <v>149</v>
      </c>
      <c r="F774" s="374">
        <v>8</v>
      </c>
      <c r="G774" s="407"/>
      <c r="H774" s="408">
        <f t="shared" si="13"/>
        <v>0</v>
      </c>
      <c r="I774" s="376"/>
      <c r="K774" s="374"/>
    </row>
    <row r="775" spans="1:11" hidden="1" x14ac:dyDescent="0.2">
      <c r="A775" s="15" t="s">
        <v>0</v>
      </c>
      <c r="B775" s="28"/>
      <c r="C775" s="410"/>
      <c r="D775" s="387" t="s">
        <v>1167</v>
      </c>
      <c r="E775" s="401" t="s">
        <v>149</v>
      </c>
      <c r="F775" s="374">
        <v>4</v>
      </c>
      <c r="G775" s="407"/>
      <c r="H775" s="408">
        <f t="shared" si="13"/>
        <v>0</v>
      </c>
      <c r="I775" s="376"/>
      <c r="K775" s="374"/>
    </row>
    <row r="776" spans="1:11" hidden="1" x14ac:dyDescent="0.2">
      <c r="A776" s="15" t="s">
        <v>0</v>
      </c>
      <c r="B776" s="28"/>
      <c r="C776" s="410"/>
      <c r="D776" s="387" t="s">
        <v>1169</v>
      </c>
      <c r="E776" s="401" t="s">
        <v>149</v>
      </c>
      <c r="F776" s="374">
        <v>12</v>
      </c>
      <c r="G776" s="407"/>
      <c r="H776" s="408">
        <f t="shared" si="13"/>
        <v>0</v>
      </c>
      <c r="I776" s="376"/>
      <c r="K776" s="374"/>
    </row>
    <row r="777" spans="1:11" hidden="1" x14ac:dyDescent="0.2">
      <c r="A777" s="15" t="s">
        <v>0</v>
      </c>
      <c r="B777" s="28"/>
      <c r="C777" s="410"/>
      <c r="D777" s="387" t="s">
        <v>1219</v>
      </c>
      <c r="E777" s="37" t="s">
        <v>136</v>
      </c>
      <c r="F777" s="418">
        <v>8</v>
      </c>
      <c r="G777" s="407"/>
      <c r="H777" s="408">
        <f t="shared" si="13"/>
        <v>0</v>
      </c>
      <c r="I777" s="419"/>
      <c r="K777" s="418"/>
    </row>
    <row r="778" spans="1:11" hidden="1" x14ac:dyDescent="0.2">
      <c r="A778" s="15" t="s">
        <v>0</v>
      </c>
      <c r="B778" s="28"/>
      <c r="C778" s="410"/>
      <c r="D778" s="387" t="s">
        <v>1221</v>
      </c>
      <c r="E778" s="37" t="s">
        <v>136</v>
      </c>
      <c r="F778" s="418">
        <v>8</v>
      </c>
      <c r="G778" s="407"/>
      <c r="H778" s="408">
        <f t="shared" si="13"/>
        <v>0</v>
      </c>
      <c r="I778" s="419"/>
      <c r="K778" s="418"/>
    </row>
    <row r="779" spans="1:11" hidden="1" x14ac:dyDescent="0.2">
      <c r="A779" s="15" t="s">
        <v>0</v>
      </c>
      <c r="B779" s="28"/>
      <c r="C779" s="410"/>
      <c r="D779" s="387" t="s">
        <v>1223</v>
      </c>
      <c r="E779" s="37" t="s">
        <v>136</v>
      </c>
      <c r="F779" s="418">
        <v>32</v>
      </c>
      <c r="G779" s="407"/>
      <c r="H779" s="408">
        <f t="shared" si="13"/>
        <v>0</v>
      </c>
      <c r="I779" s="419"/>
      <c r="K779" s="418"/>
    </row>
    <row r="780" spans="1:11" hidden="1" x14ac:dyDescent="0.2">
      <c r="A780" s="15" t="s">
        <v>0</v>
      </c>
      <c r="B780" s="28"/>
      <c r="C780" s="410"/>
      <c r="D780" s="387" t="s">
        <v>1183</v>
      </c>
      <c r="E780" s="37" t="s">
        <v>136</v>
      </c>
      <c r="F780" s="418">
        <v>64</v>
      </c>
      <c r="G780" s="407"/>
      <c r="H780" s="408">
        <f t="shared" si="13"/>
        <v>0</v>
      </c>
      <c r="I780" s="419"/>
      <c r="K780" s="418"/>
    </row>
    <row r="781" spans="1:11" hidden="1" x14ac:dyDescent="0.2">
      <c r="A781" s="15" t="s">
        <v>0</v>
      </c>
      <c r="B781" s="28"/>
      <c r="C781" s="410"/>
      <c r="D781" s="387" t="s">
        <v>1185</v>
      </c>
      <c r="E781" s="37" t="s">
        <v>136</v>
      </c>
      <c r="F781" s="418">
        <v>8</v>
      </c>
      <c r="G781" s="407"/>
      <c r="H781" s="408">
        <f t="shared" si="13"/>
        <v>0</v>
      </c>
      <c r="I781" s="419"/>
      <c r="K781" s="418"/>
    </row>
    <row r="782" spans="1:11" hidden="1" x14ac:dyDescent="0.2">
      <c r="A782" s="15" t="s">
        <v>0</v>
      </c>
      <c r="B782" s="28"/>
      <c r="C782" s="410"/>
      <c r="D782" s="387" t="s">
        <v>1189</v>
      </c>
      <c r="E782" s="37" t="s">
        <v>136</v>
      </c>
      <c r="F782" s="418">
        <v>32</v>
      </c>
      <c r="G782" s="407"/>
      <c r="H782" s="408">
        <f t="shared" si="13"/>
        <v>0</v>
      </c>
      <c r="I782" s="419"/>
      <c r="K782" s="418"/>
    </row>
    <row r="783" spans="1:11" hidden="1" x14ac:dyDescent="0.2">
      <c r="A783" s="15" t="s">
        <v>0</v>
      </c>
      <c r="B783" s="28"/>
      <c r="C783" s="410"/>
      <c r="D783" s="387" t="s">
        <v>1292</v>
      </c>
      <c r="E783" s="37" t="s">
        <v>136</v>
      </c>
      <c r="F783" s="418">
        <v>8</v>
      </c>
      <c r="G783" s="407"/>
      <c r="H783" s="408">
        <f t="shared" si="13"/>
        <v>0</v>
      </c>
      <c r="I783" s="419"/>
      <c r="K783" s="418"/>
    </row>
    <row r="784" spans="1:11" hidden="1" x14ac:dyDescent="0.2">
      <c r="A784" s="15" t="s">
        <v>0</v>
      </c>
      <c r="B784" s="28"/>
      <c r="C784" s="410"/>
      <c r="D784" s="387" t="s">
        <v>1427</v>
      </c>
      <c r="E784" s="37" t="s">
        <v>136</v>
      </c>
      <c r="F784" s="418">
        <v>32</v>
      </c>
      <c r="G784" s="407"/>
      <c r="H784" s="408">
        <f t="shared" si="13"/>
        <v>0</v>
      </c>
      <c r="I784" s="419"/>
      <c r="K784" s="418"/>
    </row>
    <row r="785" spans="1:11" hidden="1" x14ac:dyDescent="0.2">
      <c r="A785" s="15" t="s">
        <v>0</v>
      </c>
      <c r="B785" s="28"/>
      <c r="C785" s="410"/>
      <c r="D785" s="387" t="s">
        <v>1257</v>
      </c>
      <c r="E785" s="37" t="s">
        <v>136</v>
      </c>
      <c r="F785" s="418">
        <v>16</v>
      </c>
      <c r="G785" s="407"/>
      <c r="H785" s="408">
        <f t="shared" si="13"/>
        <v>0</v>
      </c>
      <c r="I785" s="419"/>
      <c r="K785" s="418"/>
    </row>
    <row r="786" spans="1:11" hidden="1" x14ac:dyDescent="0.2">
      <c r="A786" s="15" t="s">
        <v>0</v>
      </c>
      <c r="B786" s="28"/>
      <c r="C786" s="410"/>
      <c r="D786" s="387" t="s">
        <v>1264</v>
      </c>
      <c r="E786" s="37" t="s">
        <v>136</v>
      </c>
      <c r="F786" s="418">
        <v>32</v>
      </c>
      <c r="G786" s="407"/>
      <c r="H786" s="408">
        <f t="shared" si="13"/>
        <v>0</v>
      </c>
      <c r="I786" s="419"/>
      <c r="K786" s="418"/>
    </row>
    <row r="787" spans="1:11" ht="22.5" hidden="1" x14ac:dyDescent="0.2">
      <c r="A787" s="15" t="s">
        <v>0</v>
      </c>
      <c r="B787" s="34"/>
      <c r="C787" s="401"/>
      <c r="D787" s="389" t="s">
        <v>1428</v>
      </c>
      <c r="E787" s="412"/>
      <c r="F787" s="413"/>
      <c r="G787" s="407"/>
      <c r="H787" s="408"/>
      <c r="I787" s="414"/>
      <c r="K787" s="413"/>
    </row>
    <row r="788" spans="1:11" hidden="1" x14ac:dyDescent="0.2">
      <c r="A788" s="15" t="s">
        <v>0</v>
      </c>
      <c r="B788" s="34"/>
      <c r="C788" s="401"/>
      <c r="D788" s="389" t="s">
        <v>1424</v>
      </c>
      <c r="E788" s="37" t="s">
        <v>136</v>
      </c>
      <c r="F788" s="415">
        <v>4</v>
      </c>
      <c r="G788" s="407"/>
      <c r="H788" s="408">
        <f>$F788*G788</f>
        <v>0</v>
      </c>
      <c r="I788" s="416"/>
      <c r="K788" s="415"/>
    </row>
    <row r="789" spans="1:11" hidden="1" x14ac:dyDescent="0.2">
      <c r="A789" s="15" t="s">
        <v>0</v>
      </c>
      <c r="B789" s="34"/>
      <c r="C789" s="401"/>
      <c r="D789" s="389" t="s">
        <v>1429</v>
      </c>
      <c r="E789" s="37" t="s">
        <v>136</v>
      </c>
      <c r="F789" s="415">
        <v>8</v>
      </c>
      <c r="G789" s="407"/>
      <c r="H789" s="408">
        <f>$F789*G789</f>
        <v>0</v>
      </c>
      <c r="I789" s="416"/>
      <c r="K789" s="415"/>
    </row>
    <row r="790" spans="1:11" ht="22.5" hidden="1" x14ac:dyDescent="0.2">
      <c r="A790" s="15" t="s">
        <v>0</v>
      </c>
      <c r="B790" s="34"/>
      <c r="C790" s="401"/>
      <c r="D790" s="389" t="s">
        <v>1430</v>
      </c>
      <c r="E790" s="412"/>
      <c r="F790" s="413"/>
      <c r="G790" s="407"/>
      <c r="H790" s="408"/>
      <c r="I790" s="414"/>
      <c r="K790" s="413"/>
    </row>
    <row r="791" spans="1:11" hidden="1" x14ac:dyDescent="0.2">
      <c r="A791" s="15" t="s">
        <v>0</v>
      </c>
      <c r="B791" s="34"/>
      <c r="C791" s="401"/>
      <c r="D791" s="389" t="s">
        <v>1424</v>
      </c>
      <c r="E791" s="37" t="s">
        <v>136</v>
      </c>
      <c r="F791" s="415">
        <v>4</v>
      </c>
      <c r="G791" s="407"/>
      <c r="H791" s="408">
        <f>$F791*G791</f>
        <v>0</v>
      </c>
      <c r="I791" s="416"/>
      <c r="K791" s="415"/>
    </row>
    <row r="792" spans="1:11" ht="22.5" hidden="1" x14ac:dyDescent="0.2">
      <c r="A792" s="15" t="s">
        <v>0</v>
      </c>
      <c r="B792" s="34"/>
      <c r="C792" s="401"/>
      <c r="D792" s="389" t="s">
        <v>1431</v>
      </c>
      <c r="E792" s="412"/>
      <c r="F792" s="413"/>
      <c r="G792" s="407"/>
      <c r="H792" s="408"/>
      <c r="I792" s="414"/>
      <c r="K792" s="413"/>
    </row>
    <row r="793" spans="1:11" hidden="1" x14ac:dyDescent="0.2">
      <c r="A793" s="15" t="s">
        <v>0</v>
      </c>
      <c r="B793" s="34"/>
      <c r="C793" s="401"/>
      <c r="D793" s="389" t="s">
        <v>1424</v>
      </c>
      <c r="E793" s="37" t="s">
        <v>136</v>
      </c>
      <c r="F793" s="415">
        <v>4</v>
      </c>
      <c r="G793" s="407"/>
      <c r="H793" s="408">
        <f>$F793*G793</f>
        <v>0</v>
      </c>
      <c r="I793" s="416"/>
      <c r="K793" s="415"/>
    </row>
    <row r="794" spans="1:11" hidden="1" x14ac:dyDescent="0.2">
      <c r="A794" s="15" t="s">
        <v>0</v>
      </c>
      <c r="B794" s="34"/>
      <c r="C794" s="401"/>
      <c r="D794" s="389"/>
      <c r="E794" s="412"/>
      <c r="F794" s="413"/>
      <c r="G794" s="407"/>
      <c r="H794" s="408"/>
      <c r="I794" s="414"/>
    </row>
    <row r="795" spans="1:11" hidden="1" x14ac:dyDescent="0.2">
      <c r="A795" s="15" t="s">
        <v>0</v>
      </c>
      <c r="B795" s="34"/>
      <c r="C795" s="401"/>
      <c r="D795" s="389"/>
      <c r="E795" s="412"/>
      <c r="F795" s="415"/>
      <c r="G795" s="407"/>
      <c r="H795" s="408"/>
      <c r="I795" s="416"/>
    </row>
    <row r="796" spans="1:11" hidden="1" x14ac:dyDescent="0.2">
      <c r="A796" s="15" t="s">
        <v>0</v>
      </c>
      <c r="C796" s="340"/>
      <c r="F796" s="345"/>
      <c r="G796" s="407"/>
      <c r="H796" s="408"/>
      <c r="I796" s="378"/>
    </row>
    <row r="797" spans="1:11" ht="45" x14ac:dyDescent="0.2">
      <c r="A797" s="15" t="s">
        <v>0</v>
      </c>
      <c r="B797" s="16" t="s">
        <v>1432</v>
      </c>
      <c r="C797" s="400">
        <v>1</v>
      </c>
      <c r="D797" s="387" t="s">
        <v>1433</v>
      </c>
      <c r="E797" s="37"/>
      <c r="F797" s="374"/>
      <c r="G797" s="407"/>
      <c r="H797" s="408"/>
      <c r="I797" s="376"/>
    </row>
    <row r="798" spans="1:11" x14ac:dyDescent="0.2">
      <c r="A798" s="15" t="s">
        <v>0</v>
      </c>
      <c r="B798" s="16" t="s">
        <v>1432</v>
      </c>
      <c r="C798" s="401"/>
      <c r="D798" s="387" t="s">
        <v>1434</v>
      </c>
      <c r="E798" s="37"/>
      <c r="F798" s="374"/>
      <c r="G798" s="407"/>
      <c r="H798" s="408"/>
      <c r="I798" s="376"/>
    </row>
    <row r="799" spans="1:11" x14ac:dyDescent="0.2">
      <c r="A799" s="15" t="s">
        <v>0</v>
      </c>
      <c r="B799" s="16" t="s">
        <v>1432</v>
      </c>
      <c r="C799" s="404" t="s">
        <v>108</v>
      </c>
      <c r="D799" s="405" t="s">
        <v>1418</v>
      </c>
      <c r="E799" s="15" t="s">
        <v>1094</v>
      </c>
      <c r="F799" s="343">
        <v>24</v>
      </c>
      <c r="G799" s="407"/>
      <c r="H799" s="408">
        <f>$F799*G799</f>
        <v>0</v>
      </c>
      <c r="I799" s="417"/>
    </row>
    <row r="800" spans="1:11" ht="33.75" hidden="1" x14ac:dyDescent="0.2">
      <c r="A800" s="15" t="s">
        <v>0</v>
      </c>
      <c r="C800" s="404" t="s">
        <v>111</v>
      </c>
      <c r="D800" s="405" t="s">
        <v>1419</v>
      </c>
      <c r="E800" s="15" t="s">
        <v>1094</v>
      </c>
      <c r="F800" s="343">
        <v>24</v>
      </c>
      <c r="G800" s="407"/>
      <c r="H800" s="408">
        <f>$F800*G800</f>
        <v>0</v>
      </c>
      <c r="I800" s="417"/>
    </row>
    <row r="801" spans="1:9" hidden="1" x14ac:dyDescent="0.2">
      <c r="A801" s="15" t="s">
        <v>0</v>
      </c>
      <c r="B801" s="28"/>
      <c r="C801" s="401"/>
      <c r="D801" s="387"/>
      <c r="E801" s="412"/>
      <c r="F801" s="413"/>
      <c r="G801" s="407"/>
      <c r="H801" s="408"/>
      <c r="I801" s="414"/>
    </row>
    <row r="802" spans="1:9" ht="22.5" x14ac:dyDescent="0.2">
      <c r="A802" s="15" t="s">
        <v>0</v>
      </c>
      <c r="B802" s="16" t="s">
        <v>1432</v>
      </c>
      <c r="C802" s="400">
        <v>2</v>
      </c>
      <c r="D802" s="387" t="s">
        <v>1435</v>
      </c>
      <c r="E802" s="37"/>
      <c r="F802" s="374"/>
      <c r="G802" s="407"/>
      <c r="H802" s="408"/>
      <c r="I802" s="376"/>
    </row>
    <row r="803" spans="1:9" x14ac:dyDescent="0.2">
      <c r="A803" s="15" t="s">
        <v>0</v>
      </c>
      <c r="B803" s="16" t="s">
        <v>1432</v>
      </c>
      <c r="C803" s="401"/>
      <c r="D803" s="387" t="s">
        <v>1434</v>
      </c>
      <c r="E803" s="37"/>
      <c r="F803" s="374"/>
      <c r="G803" s="407"/>
      <c r="H803" s="408"/>
      <c r="I803" s="376"/>
    </row>
    <row r="804" spans="1:9" x14ac:dyDescent="0.2">
      <c r="A804" s="15" t="s">
        <v>0</v>
      </c>
      <c r="B804" s="16" t="s">
        <v>1432</v>
      </c>
      <c r="C804" s="404" t="s">
        <v>108</v>
      </c>
      <c r="D804" s="405" t="s">
        <v>1418</v>
      </c>
      <c r="E804" s="15" t="s">
        <v>1094</v>
      </c>
      <c r="F804" s="343">
        <v>24</v>
      </c>
      <c r="G804" s="407"/>
      <c r="H804" s="408">
        <f>$F804*G804</f>
        <v>0</v>
      </c>
      <c r="I804" s="417"/>
    </row>
    <row r="805" spans="1:9" ht="33.75" hidden="1" x14ac:dyDescent="0.2">
      <c r="A805" s="15" t="s">
        <v>0</v>
      </c>
      <c r="C805" s="404" t="s">
        <v>111</v>
      </c>
      <c r="D805" s="405" t="s">
        <v>1419</v>
      </c>
      <c r="E805" s="15" t="s">
        <v>1094</v>
      </c>
      <c r="F805" s="343">
        <v>24</v>
      </c>
      <c r="G805" s="407"/>
      <c r="H805" s="408">
        <f>$F805*G805</f>
        <v>0</v>
      </c>
      <c r="I805" s="417"/>
    </row>
    <row r="806" spans="1:9" hidden="1" x14ac:dyDescent="0.2">
      <c r="A806" s="15" t="s">
        <v>0</v>
      </c>
      <c r="C806" s="340"/>
      <c r="F806" s="345"/>
      <c r="G806" s="407"/>
      <c r="H806" s="408"/>
      <c r="I806" s="378"/>
    </row>
    <row r="807" spans="1:9" ht="33.75" hidden="1" x14ac:dyDescent="0.2">
      <c r="A807" s="15" t="s">
        <v>0</v>
      </c>
      <c r="B807" s="28"/>
      <c r="C807" s="400">
        <v>3</v>
      </c>
      <c r="D807" s="387" t="s">
        <v>1370</v>
      </c>
      <c r="E807" s="37"/>
      <c r="F807" s="374"/>
      <c r="G807" s="407"/>
      <c r="H807" s="408"/>
      <c r="I807" s="376"/>
    </row>
    <row r="808" spans="1:9" ht="22.5" hidden="1" x14ac:dyDescent="0.2">
      <c r="A808" s="15" t="s">
        <v>0</v>
      </c>
      <c r="B808" s="28"/>
      <c r="C808" s="410"/>
      <c r="D808" s="387" t="s">
        <v>1371</v>
      </c>
      <c r="E808" s="37" t="s">
        <v>1094</v>
      </c>
      <c r="F808" s="418">
        <v>1</v>
      </c>
      <c r="G808" s="407"/>
      <c r="H808" s="408">
        <f>$F808*G808</f>
        <v>0</v>
      </c>
      <c r="I808" s="419"/>
    </row>
    <row r="809" spans="1:9" hidden="1" x14ac:dyDescent="0.2">
      <c r="A809" s="15" t="s">
        <v>0</v>
      </c>
      <c r="B809" s="28"/>
      <c r="C809" s="401"/>
      <c r="D809" s="389"/>
      <c r="E809" s="37"/>
      <c r="F809" s="374"/>
      <c r="G809" s="407"/>
      <c r="H809" s="408"/>
      <c r="I809" s="376"/>
    </row>
    <row r="810" spans="1:9" hidden="1" x14ac:dyDescent="0.2">
      <c r="A810" s="15" t="s">
        <v>0</v>
      </c>
      <c r="B810" s="28"/>
      <c r="C810" s="400">
        <v>4</v>
      </c>
      <c r="D810" s="389" t="s">
        <v>1436</v>
      </c>
      <c r="E810" s="37" t="s">
        <v>1094</v>
      </c>
      <c r="F810" s="418">
        <v>1</v>
      </c>
      <c r="G810" s="407"/>
      <c r="H810" s="408">
        <f>$F810*G810</f>
        <v>0</v>
      </c>
      <c r="I810" s="419"/>
    </row>
    <row r="811" spans="1:9" hidden="1" x14ac:dyDescent="0.2">
      <c r="A811" s="15" t="s">
        <v>0</v>
      </c>
      <c r="B811" s="28"/>
      <c r="C811" s="401"/>
      <c r="D811" s="387"/>
      <c r="E811" s="37"/>
      <c r="F811" s="374"/>
      <c r="G811" s="407"/>
      <c r="H811" s="29"/>
      <c r="I811" s="376"/>
    </row>
    <row r="812" spans="1:9" hidden="1" x14ac:dyDescent="0.2">
      <c r="A812" s="15" t="s">
        <v>221</v>
      </c>
      <c r="B812" s="347"/>
      <c r="C812" s="422" t="s">
        <v>1407</v>
      </c>
      <c r="D812" s="423" t="str">
        <f>"UKUPNO: "&amp;D750</f>
        <v>UKUPNO: EFEKTI BAZENA</v>
      </c>
      <c r="E812" s="424"/>
      <c r="F812" s="425"/>
      <c r="G812" s="426"/>
      <c r="H812" s="348">
        <f>SUM(H760:H811)</f>
        <v>0</v>
      </c>
      <c r="I812" s="427"/>
    </row>
    <row r="813" spans="1:9" x14ac:dyDescent="0.2">
      <c r="A813" s="15" t="s">
        <v>0</v>
      </c>
      <c r="B813" s="16" t="s">
        <v>1100</v>
      </c>
      <c r="C813" s="443" t="s">
        <v>1437</v>
      </c>
      <c r="D813" s="399" t="s">
        <v>1438</v>
      </c>
      <c r="E813" s="28"/>
      <c r="F813" s="374"/>
      <c r="G813" s="407"/>
      <c r="H813" s="29"/>
      <c r="I813" s="376"/>
    </row>
    <row r="814" spans="1:9" x14ac:dyDescent="0.2">
      <c r="A814" s="15" t="s">
        <v>0</v>
      </c>
      <c r="B814" s="16" t="s">
        <v>1100</v>
      </c>
      <c r="C814" s="443"/>
      <c r="D814" s="399"/>
      <c r="E814" s="28"/>
      <c r="F814" s="374"/>
      <c r="G814" s="407"/>
      <c r="H814" s="29"/>
      <c r="I814" s="376"/>
    </row>
    <row r="815" spans="1:9" ht="22.5" x14ac:dyDescent="0.2">
      <c r="A815" s="15" t="s">
        <v>0</v>
      </c>
      <c r="B815" s="16" t="s">
        <v>1100</v>
      </c>
      <c r="C815" s="400">
        <v>1</v>
      </c>
      <c r="D815" s="383" t="s">
        <v>1439</v>
      </c>
      <c r="F815" s="345"/>
      <c r="G815" s="407"/>
      <c r="H815" s="13"/>
      <c r="I815" s="378"/>
    </row>
    <row r="816" spans="1:9" ht="101.25" x14ac:dyDescent="0.2">
      <c r="A816" s="15" t="s">
        <v>0</v>
      </c>
      <c r="B816" s="16" t="s">
        <v>1100</v>
      </c>
      <c r="C816" s="340"/>
      <c r="D816" s="383" t="s">
        <v>1440</v>
      </c>
      <c r="F816" s="345"/>
      <c r="G816" s="407"/>
      <c r="H816" s="13"/>
      <c r="I816" s="378"/>
    </row>
    <row r="817" spans="1:9" ht="22.5" x14ac:dyDescent="0.2">
      <c r="A817" s="15" t="s">
        <v>0</v>
      </c>
      <c r="B817" s="16" t="s">
        <v>1100</v>
      </c>
      <c r="C817" s="340"/>
      <c r="D817" s="383" t="s">
        <v>1441</v>
      </c>
      <c r="G817" s="407"/>
      <c r="H817" s="13"/>
      <c r="I817" s="373"/>
    </row>
    <row r="818" spans="1:9" x14ac:dyDescent="0.2">
      <c r="A818" s="15" t="s">
        <v>0</v>
      </c>
      <c r="B818" s="16" t="s">
        <v>1100</v>
      </c>
      <c r="C818" s="340" t="s">
        <v>1442</v>
      </c>
      <c r="D818" s="383" t="s">
        <v>1443</v>
      </c>
      <c r="E818" s="15" t="s">
        <v>1094</v>
      </c>
      <c r="F818" s="343">
        <v>1</v>
      </c>
      <c r="G818" s="407"/>
      <c r="H818" s="408">
        <f>$F818*G818</f>
        <v>0</v>
      </c>
      <c r="I818" s="417"/>
    </row>
    <row r="819" spans="1:9" hidden="1" x14ac:dyDescent="0.2">
      <c r="A819" s="15" t="s">
        <v>0</v>
      </c>
      <c r="C819" s="340" t="s">
        <v>1444</v>
      </c>
      <c r="D819" s="383" t="s">
        <v>1445</v>
      </c>
      <c r="E819" s="15" t="s">
        <v>1094</v>
      </c>
      <c r="F819" s="343">
        <v>1</v>
      </c>
      <c r="G819" s="407"/>
      <c r="H819" s="408">
        <f>$F819*G819</f>
        <v>0</v>
      </c>
      <c r="I819" s="417"/>
    </row>
    <row r="820" spans="1:9" hidden="1" x14ac:dyDescent="0.2">
      <c r="A820" s="15" t="s">
        <v>0</v>
      </c>
      <c r="C820" s="340"/>
      <c r="D820" s="383"/>
      <c r="F820" s="345"/>
      <c r="G820" s="407"/>
      <c r="H820" s="13"/>
      <c r="I820" s="378"/>
    </row>
    <row r="821" spans="1:9" hidden="1" x14ac:dyDescent="0.2">
      <c r="A821" s="15" t="s">
        <v>0</v>
      </c>
      <c r="C821" s="400">
        <v>2</v>
      </c>
      <c r="D821" s="383" t="s">
        <v>1446</v>
      </c>
      <c r="G821" s="407"/>
      <c r="H821" s="13"/>
      <c r="I821" s="373"/>
    </row>
    <row r="822" spans="1:9" hidden="1" x14ac:dyDescent="0.2">
      <c r="A822" s="15" t="s">
        <v>0</v>
      </c>
      <c r="C822" s="340"/>
      <c r="D822" s="36" t="s">
        <v>1447</v>
      </c>
      <c r="F822" s="345"/>
      <c r="G822" s="407"/>
      <c r="H822" s="13"/>
      <c r="I822" s="378"/>
    </row>
    <row r="823" spans="1:9" hidden="1" x14ac:dyDescent="0.2">
      <c r="A823" s="15" t="s">
        <v>0</v>
      </c>
      <c r="B823" s="18"/>
      <c r="C823" s="444"/>
      <c r="D823" s="445" t="s">
        <v>1448</v>
      </c>
      <c r="E823" s="37" t="s">
        <v>136</v>
      </c>
      <c r="F823" s="343">
        <v>1</v>
      </c>
      <c r="G823" s="407"/>
      <c r="H823" s="408">
        <f>$F823*G823</f>
        <v>0</v>
      </c>
      <c r="I823" s="417"/>
    </row>
    <row r="824" spans="1:9" hidden="1" x14ac:dyDescent="0.2">
      <c r="A824" s="15" t="s">
        <v>0</v>
      </c>
      <c r="C824" s="340"/>
      <c r="F824" s="345"/>
      <c r="G824" s="407"/>
      <c r="H824" s="13"/>
      <c r="I824" s="378"/>
    </row>
    <row r="825" spans="1:9" ht="67.5" x14ac:dyDescent="0.2">
      <c r="A825" s="15" t="s">
        <v>0</v>
      </c>
      <c r="B825" s="16" t="s">
        <v>1449</v>
      </c>
      <c r="C825" s="400">
        <v>3</v>
      </c>
      <c r="D825" s="36" t="s">
        <v>1450</v>
      </c>
      <c r="E825" s="338"/>
      <c r="F825" s="439"/>
      <c r="G825" s="407"/>
      <c r="H825" s="13"/>
      <c r="I825" s="446"/>
    </row>
    <row r="826" spans="1:9" ht="22.5" x14ac:dyDescent="0.2">
      <c r="A826" s="15" t="s">
        <v>0</v>
      </c>
      <c r="B826" s="16" t="s">
        <v>1449</v>
      </c>
      <c r="C826" s="447"/>
      <c r="D826" s="36" t="s">
        <v>1451</v>
      </c>
      <c r="E826" s="338"/>
      <c r="F826" s="439"/>
      <c r="G826" s="407"/>
      <c r="H826" s="13"/>
      <c r="I826" s="446"/>
    </row>
    <row r="827" spans="1:9" x14ac:dyDescent="0.2">
      <c r="A827" s="15" t="s">
        <v>0</v>
      </c>
      <c r="B827" s="16" t="s">
        <v>1449</v>
      </c>
      <c r="C827" s="447"/>
      <c r="D827" s="36" t="s">
        <v>1452</v>
      </c>
      <c r="E827" s="338"/>
      <c r="F827" s="439"/>
      <c r="G827" s="407"/>
      <c r="H827" s="13"/>
      <c r="I827" s="446"/>
    </row>
    <row r="828" spans="1:9" ht="22.5" x14ac:dyDescent="0.2">
      <c r="A828" s="15" t="s">
        <v>0</v>
      </c>
      <c r="B828" s="16" t="s">
        <v>1449</v>
      </c>
      <c r="C828" s="447"/>
      <c r="D828" s="36" t="s">
        <v>1453</v>
      </c>
      <c r="E828" s="338"/>
      <c r="F828" s="448"/>
      <c r="G828" s="407"/>
      <c r="H828" s="13"/>
      <c r="I828" s="449"/>
    </row>
    <row r="829" spans="1:9" x14ac:dyDescent="0.2">
      <c r="A829" s="15" t="s">
        <v>0</v>
      </c>
      <c r="B829" s="16" t="s">
        <v>1449</v>
      </c>
      <c r="C829" s="447"/>
      <c r="D829" s="36" t="s">
        <v>1454</v>
      </c>
      <c r="E829" s="338"/>
      <c r="F829" s="439"/>
      <c r="G829" s="407"/>
      <c r="H829" s="13"/>
      <c r="I829" s="446"/>
    </row>
    <row r="830" spans="1:9" ht="22.5" x14ac:dyDescent="0.2">
      <c r="A830" s="15" t="s">
        <v>0</v>
      </c>
      <c r="B830" s="16" t="s">
        <v>1449</v>
      </c>
      <c r="C830" s="448"/>
      <c r="D830" s="36" t="s">
        <v>1455</v>
      </c>
      <c r="E830" s="448"/>
      <c r="F830" s="448"/>
      <c r="G830" s="407"/>
      <c r="H830" s="450"/>
      <c r="I830" s="449"/>
    </row>
    <row r="831" spans="1:9" x14ac:dyDescent="0.2">
      <c r="A831" s="15" t="s">
        <v>0</v>
      </c>
      <c r="B831" s="16" t="s">
        <v>1449</v>
      </c>
      <c r="C831" s="448"/>
      <c r="D831" s="36" t="s">
        <v>1456</v>
      </c>
      <c r="E831" s="448"/>
      <c r="F831" s="448"/>
      <c r="G831" s="407"/>
      <c r="H831" s="450"/>
      <c r="I831" s="449"/>
    </row>
    <row r="832" spans="1:9" x14ac:dyDescent="0.2">
      <c r="A832" s="15" t="s">
        <v>0</v>
      </c>
      <c r="B832" s="16" t="s">
        <v>1449</v>
      </c>
      <c r="C832" s="448"/>
      <c r="D832" s="36" t="s">
        <v>1457</v>
      </c>
      <c r="E832" s="448"/>
      <c r="F832" s="448"/>
      <c r="G832" s="407"/>
      <c r="H832" s="450"/>
      <c r="I832" s="449"/>
    </row>
    <row r="833" spans="1:9" x14ac:dyDescent="0.2">
      <c r="A833" s="15" t="s">
        <v>0</v>
      </c>
      <c r="B833" s="16" t="s">
        <v>1449</v>
      </c>
      <c r="C833" s="448"/>
      <c r="D833" s="36" t="s">
        <v>1456</v>
      </c>
      <c r="E833" s="448"/>
      <c r="F833" s="448"/>
      <c r="G833" s="407"/>
      <c r="H833" s="450"/>
      <c r="I833" s="449"/>
    </row>
    <row r="834" spans="1:9" x14ac:dyDescent="0.2">
      <c r="A834" s="15" t="s">
        <v>0</v>
      </c>
      <c r="B834" s="16" t="s">
        <v>1449</v>
      </c>
      <c r="C834" s="448"/>
      <c r="D834" s="36" t="s">
        <v>1458</v>
      </c>
      <c r="E834" s="448"/>
      <c r="F834" s="448"/>
      <c r="G834" s="407"/>
      <c r="H834" s="450"/>
      <c r="I834" s="449"/>
    </row>
    <row r="835" spans="1:9" x14ac:dyDescent="0.2">
      <c r="A835" s="15" t="s">
        <v>0</v>
      </c>
      <c r="B835" s="16" t="s">
        <v>1449</v>
      </c>
      <c r="C835" s="448"/>
      <c r="D835" s="36" t="s">
        <v>1459</v>
      </c>
      <c r="E835" s="448"/>
      <c r="F835" s="448"/>
      <c r="G835" s="407"/>
      <c r="H835" s="450"/>
      <c r="I835" s="449"/>
    </row>
    <row r="836" spans="1:9" x14ac:dyDescent="0.2">
      <c r="A836" s="15" t="s">
        <v>0</v>
      </c>
      <c r="B836" s="16" t="s">
        <v>1449</v>
      </c>
      <c r="C836" s="448"/>
      <c r="D836" s="36" t="s">
        <v>1460</v>
      </c>
      <c r="E836" s="448"/>
      <c r="F836" s="448"/>
      <c r="G836" s="407"/>
      <c r="H836" s="450"/>
      <c r="I836" s="449"/>
    </row>
    <row r="837" spans="1:9" x14ac:dyDescent="0.2">
      <c r="A837" s="15" t="s">
        <v>0</v>
      </c>
      <c r="B837" s="16" t="s">
        <v>1449</v>
      </c>
      <c r="C837" s="448"/>
      <c r="D837" s="36" t="s">
        <v>1461</v>
      </c>
      <c r="E837" s="448"/>
      <c r="F837" s="448"/>
      <c r="G837" s="407"/>
      <c r="H837" s="450"/>
      <c r="I837" s="449"/>
    </row>
    <row r="838" spans="1:9" x14ac:dyDescent="0.2">
      <c r="A838" s="15" t="s">
        <v>0</v>
      </c>
      <c r="B838" s="16" t="s">
        <v>1449</v>
      </c>
      <c r="C838" s="448"/>
      <c r="D838" s="36" t="s">
        <v>1462</v>
      </c>
      <c r="E838" s="448"/>
      <c r="F838" s="448"/>
      <c r="G838" s="407"/>
      <c r="H838" s="450"/>
      <c r="I838" s="449"/>
    </row>
    <row r="839" spans="1:9" x14ac:dyDescent="0.2">
      <c r="A839" s="15" t="s">
        <v>0</v>
      </c>
      <c r="B839" s="16" t="s">
        <v>1449</v>
      </c>
      <c r="C839" s="448"/>
      <c r="D839" s="36" t="s">
        <v>1463</v>
      </c>
      <c r="E839" s="448"/>
      <c r="F839" s="448"/>
      <c r="G839" s="407"/>
      <c r="H839" s="450"/>
      <c r="I839" s="449"/>
    </row>
    <row r="840" spans="1:9" ht="22.5" x14ac:dyDescent="0.2">
      <c r="A840" s="15" t="s">
        <v>0</v>
      </c>
      <c r="B840" s="16" t="s">
        <v>1449</v>
      </c>
      <c r="C840" s="448"/>
      <c r="D840" s="36" t="s">
        <v>1464</v>
      </c>
      <c r="E840" s="448"/>
      <c r="F840" s="448"/>
      <c r="G840" s="407"/>
      <c r="H840" s="450"/>
      <c r="I840" s="449"/>
    </row>
    <row r="841" spans="1:9" x14ac:dyDescent="0.2">
      <c r="A841" s="15" t="s">
        <v>0</v>
      </c>
      <c r="B841" s="16" t="s">
        <v>1449</v>
      </c>
      <c r="C841" s="448"/>
      <c r="D841" s="36" t="s">
        <v>1465</v>
      </c>
      <c r="E841" s="448"/>
      <c r="F841" s="448"/>
      <c r="G841" s="407"/>
      <c r="H841" s="450"/>
      <c r="I841" s="449"/>
    </row>
    <row r="842" spans="1:9" ht="22.5" x14ac:dyDescent="0.2">
      <c r="A842" s="15" t="s">
        <v>0</v>
      </c>
      <c r="B842" s="16" t="s">
        <v>1449</v>
      </c>
      <c r="C842" s="447"/>
      <c r="D842" s="36" t="s">
        <v>1466</v>
      </c>
      <c r="E842" s="338"/>
      <c r="F842" s="439"/>
      <c r="G842" s="407"/>
      <c r="H842" s="346"/>
      <c r="I842" s="446"/>
    </row>
    <row r="843" spans="1:9" x14ac:dyDescent="0.2">
      <c r="A843" s="15" t="s">
        <v>0</v>
      </c>
      <c r="B843" s="16" t="s">
        <v>1449</v>
      </c>
      <c r="C843" s="447"/>
      <c r="D843" s="451" t="s">
        <v>1467</v>
      </c>
      <c r="E843" s="338"/>
      <c r="F843" s="439"/>
      <c r="G843" s="407"/>
      <c r="H843" s="346"/>
      <c r="I843" s="446"/>
    </row>
    <row r="844" spans="1:9" x14ac:dyDescent="0.2">
      <c r="A844" s="15" t="s">
        <v>0</v>
      </c>
      <c r="B844" s="16" t="s">
        <v>1449</v>
      </c>
      <c r="C844" s="447"/>
      <c r="D844" s="36" t="s">
        <v>1468</v>
      </c>
      <c r="E844" s="338"/>
      <c r="F844" s="439"/>
      <c r="G844" s="407"/>
      <c r="H844" s="346"/>
      <c r="I844" s="446"/>
    </row>
    <row r="845" spans="1:9" x14ac:dyDescent="0.2">
      <c r="A845" s="15" t="s">
        <v>0</v>
      </c>
      <c r="B845" s="16" t="s">
        <v>1449</v>
      </c>
      <c r="C845" s="447"/>
      <c r="D845" s="36" t="s">
        <v>1469</v>
      </c>
      <c r="E845" s="338"/>
      <c r="F845" s="439"/>
      <c r="G845" s="407"/>
      <c r="H845" s="346"/>
      <c r="I845" s="446"/>
    </row>
    <row r="846" spans="1:9" x14ac:dyDescent="0.2">
      <c r="A846" s="15" t="s">
        <v>0</v>
      </c>
      <c r="B846" s="16" t="s">
        <v>1449</v>
      </c>
      <c r="C846" s="447"/>
      <c r="D846" s="36" t="s">
        <v>1470</v>
      </c>
      <c r="E846" s="338"/>
      <c r="F846" s="439"/>
      <c r="G846" s="407"/>
      <c r="H846" s="346"/>
      <c r="I846" s="446"/>
    </row>
    <row r="847" spans="1:9" x14ac:dyDescent="0.2">
      <c r="A847" s="15" t="s">
        <v>0</v>
      </c>
      <c r="B847" s="16" t="s">
        <v>1449</v>
      </c>
      <c r="C847" s="447"/>
      <c r="D847" s="36" t="s">
        <v>1471</v>
      </c>
      <c r="E847" s="338"/>
      <c r="F847" s="439"/>
      <c r="G847" s="407"/>
      <c r="H847" s="346"/>
      <c r="I847" s="446"/>
    </row>
    <row r="848" spans="1:9" x14ac:dyDescent="0.2">
      <c r="A848" s="15" t="s">
        <v>0</v>
      </c>
      <c r="B848" s="16" t="s">
        <v>1449</v>
      </c>
      <c r="C848" s="447"/>
      <c r="D848" s="36" t="s">
        <v>1472</v>
      </c>
      <c r="E848" s="338"/>
      <c r="F848" s="439"/>
      <c r="G848" s="407"/>
      <c r="H848" s="346"/>
      <c r="I848" s="446"/>
    </row>
    <row r="849" spans="1:9" ht="22.5" x14ac:dyDescent="0.2">
      <c r="A849" s="15" t="s">
        <v>0</v>
      </c>
      <c r="B849" s="16" t="s">
        <v>1449</v>
      </c>
      <c r="C849" s="447"/>
      <c r="D849" s="36" t="s">
        <v>1473</v>
      </c>
      <c r="E849" s="338"/>
      <c r="F849" s="439"/>
      <c r="G849" s="407"/>
      <c r="H849" s="346"/>
      <c r="I849" s="446"/>
    </row>
    <row r="850" spans="1:9" x14ac:dyDescent="0.2">
      <c r="A850" s="15" t="s">
        <v>0</v>
      </c>
      <c r="B850" s="16" t="s">
        <v>1449</v>
      </c>
      <c r="C850" s="447"/>
      <c r="D850" s="36" t="s">
        <v>1474</v>
      </c>
      <c r="E850" s="338"/>
      <c r="F850" s="439"/>
      <c r="G850" s="407"/>
      <c r="H850" s="346"/>
      <c r="I850" s="446"/>
    </row>
    <row r="851" spans="1:9" x14ac:dyDescent="0.2">
      <c r="A851" s="15" t="s">
        <v>0</v>
      </c>
      <c r="B851" s="16" t="s">
        <v>1449</v>
      </c>
      <c r="C851" s="447"/>
      <c r="D851" s="36" t="s">
        <v>1475</v>
      </c>
      <c r="E851" s="338"/>
      <c r="F851" s="439"/>
      <c r="G851" s="407"/>
      <c r="H851" s="346"/>
      <c r="I851" s="446"/>
    </row>
    <row r="852" spans="1:9" x14ac:dyDescent="0.2">
      <c r="A852" s="15" t="s">
        <v>0</v>
      </c>
      <c r="B852" s="16" t="s">
        <v>1449</v>
      </c>
      <c r="C852" s="447"/>
      <c r="D852" s="36" t="s">
        <v>1476</v>
      </c>
      <c r="E852" s="338"/>
      <c r="F852" s="439"/>
      <c r="G852" s="407"/>
      <c r="H852" s="346"/>
      <c r="I852" s="446"/>
    </row>
    <row r="853" spans="1:9" ht="33.75" x14ac:dyDescent="0.2">
      <c r="A853" s="15" t="s">
        <v>0</v>
      </c>
      <c r="B853" s="16" t="s">
        <v>1449</v>
      </c>
      <c r="C853" s="447"/>
      <c r="D853" s="36" t="s">
        <v>1477</v>
      </c>
      <c r="E853" s="338"/>
      <c r="F853" s="439"/>
      <c r="G853" s="407"/>
      <c r="H853" s="346"/>
      <c r="I853" s="446"/>
    </row>
    <row r="854" spans="1:9" x14ac:dyDescent="0.2">
      <c r="A854" s="15" t="s">
        <v>0</v>
      </c>
      <c r="B854" s="16" t="s">
        <v>1449</v>
      </c>
      <c r="C854" s="447"/>
      <c r="D854" s="36" t="s">
        <v>1478</v>
      </c>
      <c r="E854" s="338"/>
      <c r="F854" s="439"/>
      <c r="G854" s="407"/>
      <c r="H854" s="346"/>
      <c r="I854" s="446"/>
    </row>
    <row r="855" spans="1:9" x14ac:dyDescent="0.2">
      <c r="A855" s="15" t="s">
        <v>0</v>
      </c>
      <c r="B855" s="16" t="s">
        <v>1449</v>
      </c>
      <c r="C855" s="447"/>
      <c r="D855" s="36" t="s">
        <v>1479</v>
      </c>
      <c r="E855" s="338"/>
      <c r="F855" s="439"/>
      <c r="G855" s="407"/>
      <c r="H855" s="346"/>
      <c r="I855" s="446"/>
    </row>
    <row r="856" spans="1:9" ht="22.5" x14ac:dyDescent="0.2">
      <c r="A856" s="15" t="s">
        <v>0</v>
      </c>
      <c r="B856" s="16" t="s">
        <v>1449</v>
      </c>
      <c r="C856" s="447"/>
      <c r="D856" s="36" t="s">
        <v>1480</v>
      </c>
      <c r="E856" s="338"/>
      <c r="F856" s="439"/>
      <c r="G856" s="407"/>
      <c r="H856" s="346"/>
      <c r="I856" s="446"/>
    </row>
    <row r="857" spans="1:9" x14ac:dyDescent="0.2">
      <c r="A857" s="15" t="s">
        <v>0</v>
      </c>
      <c r="B857" s="16" t="s">
        <v>1449</v>
      </c>
      <c r="C857" s="447"/>
      <c r="D857" s="36" t="s">
        <v>1481</v>
      </c>
      <c r="E857" s="338"/>
      <c r="F857" s="439"/>
      <c r="G857" s="407"/>
      <c r="H857" s="346"/>
      <c r="I857" s="446"/>
    </row>
    <row r="858" spans="1:9" x14ac:dyDescent="0.2">
      <c r="A858" s="15" t="s">
        <v>0</v>
      </c>
      <c r="B858" s="16" t="s">
        <v>1449</v>
      </c>
      <c r="C858" s="447"/>
      <c r="D858" s="36" t="s">
        <v>1482</v>
      </c>
      <c r="E858" s="338"/>
      <c r="F858" s="439"/>
      <c r="G858" s="407"/>
      <c r="H858" s="346"/>
      <c r="I858" s="446"/>
    </row>
    <row r="859" spans="1:9" x14ac:dyDescent="0.2">
      <c r="A859" s="15" t="s">
        <v>0</v>
      </c>
      <c r="B859" s="16" t="s">
        <v>1449</v>
      </c>
      <c r="C859" s="447"/>
      <c r="D859" s="451" t="s">
        <v>1483</v>
      </c>
      <c r="E859" s="338"/>
      <c r="F859" s="439"/>
      <c r="G859" s="407"/>
      <c r="H859" s="346"/>
      <c r="I859" s="446"/>
    </row>
    <row r="860" spans="1:9" ht="22.5" x14ac:dyDescent="0.2">
      <c r="A860" s="15" t="s">
        <v>0</v>
      </c>
      <c r="B860" s="16" t="s">
        <v>1449</v>
      </c>
      <c r="C860" s="447"/>
      <c r="D860" s="36" t="s">
        <v>1484</v>
      </c>
      <c r="E860" s="338"/>
      <c r="F860" s="439"/>
      <c r="G860" s="407"/>
      <c r="H860" s="346"/>
      <c r="I860" s="446"/>
    </row>
    <row r="861" spans="1:9" x14ac:dyDescent="0.2">
      <c r="A861" s="15" t="s">
        <v>0</v>
      </c>
      <c r="B861" s="16" t="s">
        <v>1449</v>
      </c>
      <c r="C861" s="447"/>
      <c r="D861" s="36" t="s">
        <v>1485</v>
      </c>
      <c r="E861" s="338"/>
      <c r="F861" s="439"/>
      <c r="G861" s="407"/>
      <c r="H861" s="346"/>
      <c r="I861" s="446"/>
    </row>
    <row r="862" spans="1:9" x14ac:dyDescent="0.2">
      <c r="A862" s="15" t="s">
        <v>0</v>
      </c>
      <c r="B862" s="16" t="s">
        <v>1449</v>
      </c>
      <c r="C862" s="447"/>
      <c r="D862" s="36" t="s">
        <v>1486</v>
      </c>
      <c r="E862" s="338"/>
      <c r="F862" s="439"/>
      <c r="G862" s="407"/>
      <c r="H862" s="346"/>
      <c r="I862" s="446"/>
    </row>
    <row r="863" spans="1:9" ht="22.5" x14ac:dyDescent="0.2">
      <c r="A863" s="15" t="s">
        <v>0</v>
      </c>
      <c r="B863" s="16" t="s">
        <v>1449</v>
      </c>
      <c r="C863" s="447"/>
      <c r="D863" s="36" t="s">
        <v>1487</v>
      </c>
      <c r="E863" s="338"/>
      <c r="F863" s="439"/>
      <c r="G863" s="407"/>
      <c r="H863" s="346"/>
      <c r="I863" s="446"/>
    </row>
    <row r="864" spans="1:9" x14ac:dyDescent="0.2">
      <c r="A864" s="15" t="s">
        <v>0</v>
      </c>
      <c r="B864" s="16" t="s">
        <v>1449</v>
      </c>
      <c r="C864" s="452"/>
      <c r="D864" s="36" t="s">
        <v>1488</v>
      </c>
      <c r="E864" s="338"/>
      <c r="F864" s="439"/>
      <c r="G864" s="407"/>
      <c r="H864" s="13"/>
      <c r="I864" s="446"/>
    </row>
    <row r="865" spans="1:9" x14ac:dyDescent="0.2">
      <c r="A865" s="15" t="s">
        <v>0</v>
      </c>
      <c r="B865" s="16" t="s">
        <v>1449</v>
      </c>
      <c r="C865" s="453"/>
      <c r="D865" s="36" t="s">
        <v>1489</v>
      </c>
      <c r="E865" s="454"/>
      <c r="F865" s="455"/>
      <c r="G865" s="407"/>
      <c r="H865" s="456"/>
      <c r="I865" s="457"/>
    </row>
    <row r="866" spans="1:9" x14ac:dyDescent="0.2">
      <c r="A866" s="15" t="s">
        <v>0</v>
      </c>
      <c r="B866" s="16" t="s">
        <v>1449</v>
      </c>
      <c r="C866" s="340"/>
      <c r="D866" s="36" t="s">
        <v>1490</v>
      </c>
      <c r="F866" s="345"/>
      <c r="G866" s="407"/>
      <c r="H866" s="13"/>
      <c r="I866" s="378"/>
    </row>
    <row r="867" spans="1:9" x14ac:dyDescent="0.2">
      <c r="A867" s="15" t="s">
        <v>0</v>
      </c>
      <c r="B867" s="16" t="s">
        <v>1449</v>
      </c>
      <c r="C867" s="458"/>
      <c r="D867" s="36" t="s">
        <v>1491</v>
      </c>
      <c r="F867" s="345"/>
      <c r="G867" s="407"/>
      <c r="H867" s="13"/>
      <c r="I867" s="378"/>
    </row>
    <row r="868" spans="1:9" x14ac:dyDescent="0.2">
      <c r="A868" s="15" t="s">
        <v>0</v>
      </c>
      <c r="B868" s="16" t="s">
        <v>1449</v>
      </c>
      <c r="C868" s="458"/>
      <c r="D868" s="36" t="s">
        <v>1492</v>
      </c>
      <c r="F868" s="345"/>
      <c r="G868" s="407"/>
      <c r="H868" s="13"/>
      <c r="I868" s="378"/>
    </row>
    <row r="869" spans="1:9" x14ac:dyDescent="0.2">
      <c r="A869" s="15" t="s">
        <v>0</v>
      </c>
      <c r="B869" s="16" t="s">
        <v>1449</v>
      </c>
      <c r="C869" s="458"/>
      <c r="D869" s="36" t="s">
        <v>1493</v>
      </c>
      <c r="F869" s="345"/>
      <c r="G869" s="407"/>
      <c r="H869" s="13"/>
      <c r="I869" s="378"/>
    </row>
    <row r="870" spans="1:9" x14ac:dyDescent="0.2">
      <c r="A870" s="15" t="s">
        <v>0</v>
      </c>
      <c r="B870" s="16" t="s">
        <v>1449</v>
      </c>
      <c r="C870" s="447"/>
      <c r="D870" s="36" t="s">
        <v>1494</v>
      </c>
      <c r="E870" s="338"/>
      <c r="F870" s="439"/>
      <c r="G870" s="407"/>
      <c r="H870" s="346"/>
      <c r="I870" s="446"/>
    </row>
    <row r="871" spans="1:9" x14ac:dyDescent="0.2">
      <c r="A871" s="15" t="s">
        <v>0</v>
      </c>
      <c r="B871" s="16" t="s">
        <v>1449</v>
      </c>
      <c r="C871" s="447"/>
      <c r="D871" s="36" t="s">
        <v>1495</v>
      </c>
      <c r="F871" s="343"/>
      <c r="G871" s="407"/>
      <c r="H871" s="408"/>
      <c r="I871" s="417"/>
    </row>
    <row r="872" spans="1:9" x14ac:dyDescent="0.2">
      <c r="A872" s="15" t="s">
        <v>0</v>
      </c>
      <c r="B872" s="16" t="s">
        <v>1449</v>
      </c>
      <c r="C872" s="404" t="s">
        <v>108</v>
      </c>
      <c r="D872" s="405" t="s">
        <v>1418</v>
      </c>
      <c r="E872" s="15" t="s">
        <v>1094</v>
      </c>
      <c r="F872" s="343">
        <v>1</v>
      </c>
      <c r="G872" s="407"/>
      <c r="H872" s="408">
        <f>$F872*G872</f>
        <v>0</v>
      </c>
      <c r="I872" s="417"/>
    </row>
    <row r="873" spans="1:9" ht="33.75" hidden="1" x14ac:dyDescent="0.2">
      <c r="A873" s="15" t="s">
        <v>0</v>
      </c>
      <c r="B873" s="28"/>
      <c r="C873" s="404" t="s">
        <v>111</v>
      </c>
      <c r="D873" s="405" t="s">
        <v>1419</v>
      </c>
      <c r="E873" s="15" t="s">
        <v>1094</v>
      </c>
      <c r="F873" s="343">
        <v>1</v>
      </c>
      <c r="G873" s="407"/>
      <c r="H873" s="408">
        <f>$F873*G873</f>
        <v>0</v>
      </c>
      <c r="I873" s="417"/>
    </row>
    <row r="874" spans="1:9" hidden="1" x14ac:dyDescent="0.2">
      <c r="A874" s="15" t="s">
        <v>0</v>
      </c>
      <c r="B874" s="28"/>
      <c r="C874" s="404"/>
      <c r="D874" s="405"/>
      <c r="E874" s="37"/>
      <c r="F874" s="374"/>
      <c r="G874" s="407"/>
      <c r="H874" s="29"/>
      <c r="I874" s="376"/>
    </row>
    <row r="875" spans="1:9" ht="22.5" x14ac:dyDescent="0.2">
      <c r="A875" s="15" t="s">
        <v>0</v>
      </c>
      <c r="B875" s="335" t="s">
        <v>1496</v>
      </c>
      <c r="C875" s="400">
        <v>1</v>
      </c>
      <c r="D875" s="36" t="s">
        <v>1497</v>
      </c>
      <c r="E875" s="338"/>
      <c r="F875" s="345"/>
      <c r="G875" s="407"/>
      <c r="H875" s="13"/>
      <c r="I875" s="378"/>
    </row>
    <row r="876" spans="1:9" ht="33.75" x14ac:dyDescent="0.2">
      <c r="A876" s="15" t="s">
        <v>0</v>
      </c>
      <c r="B876" s="335" t="s">
        <v>1496</v>
      </c>
      <c r="C876" s="459"/>
      <c r="D876" s="460" t="s">
        <v>1498</v>
      </c>
      <c r="E876" s="459"/>
      <c r="F876" s="345"/>
      <c r="G876" s="407"/>
      <c r="H876" s="13"/>
      <c r="I876" s="378"/>
    </row>
    <row r="877" spans="1:9" ht="22.5" x14ac:dyDescent="0.2">
      <c r="A877" s="15" t="s">
        <v>0</v>
      </c>
      <c r="B877" s="335" t="s">
        <v>1496</v>
      </c>
      <c r="C877" s="459"/>
      <c r="D877" s="461" t="s">
        <v>1499</v>
      </c>
      <c r="E877" s="459"/>
      <c r="F877" s="345"/>
      <c r="G877" s="407"/>
      <c r="H877" s="13"/>
      <c r="I877" s="378"/>
    </row>
    <row r="878" spans="1:9" x14ac:dyDescent="0.2">
      <c r="A878" s="15" t="s">
        <v>0</v>
      </c>
      <c r="B878" s="335" t="s">
        <v>1496</v>
      </c>
      <c r="C878" s="459"/>
      <c r="D878" s="461" t="s">
        <v>1500</v>
      </c>
      <c r="E878" s="459"/>
      <c r="F878" s="345"/>
      <c r="G878" s="407"/>
      <c r="H878" s="13"/>
      <c r="I878" s="378"/>
    </row>
    <row r="879" spans="1:9" x14ac:dyDescent="0.2">
      <c r="A879" s="15" t="s">
        <v>0</v>
      </c>
      <c r="B879" s="335" t="s">
        <v>1496</v>
      </c>
      <c r="C879" s="459"/>
      <c r="D879" s="461" t="s">
        <v>1501</v>
      </c>
      <c r="E879" s="459"/>
      <c r="F879" s="345"/>
      <c r="G879" s="407"/>
      <c r="H879" s="13"/>
      <c r="I879" s="378"/>
    </row>
    <row r="880" spans="1:9" x14ac:dyDescent="0.2">
      <c r="A880" s="15" t="s">
        <v>0</v>
      </c>
      <c r="B880" s="335" t="s">
        <v>1496</v>
      </c>
      <c r="C880" s="459"/>
      <c r="D880" s="461" t="s">
        <v>1502</v>
      </c>
      <c r="E880" s="459"/>
      <c r="F880" s="345"/>
      <c r="G880" s="407"/>
      <c r="H880" s="13"/>
      <c r="I880" s="378"/>
    </row>
    <row r="881" spans="1:9" x14ac:dyDescent="0.2">
      <c r="A881" s="15" t="s">
        <v>0</v>
      </c>
      <c r="B881" s="335" t="s">
        <v>1496</v>
      </c>
      <c r="C881" s="459"/>
      <c r="D881" s="461" t="s">
        <v>1503</v>
      </c>
      <c r="E881" s="459"/>
      <c r="F881" s="345"/>
      <c r="G881" s="407"/>
      <c r="H881" s="13"/>
      <c r="I881" s="378"/>
    </row>
    <row r="882" spans="1:9" x14ac:dyDescent="0.2">
      <c r="A882" s="15" t="s">
        <v>0</v>
      </c>
      <c r="B882" s="335" t="s">
        <v>1496</v>
      </c>
      <c r="C882" s="459"/>
      <c r="D882" s="461" t="s">
        <v>486</v>
      </c>
      <c r="E882" s="459"/>
      <c r="F882" s="345"/>
      <c r="G882" s="407"/>
      <c r="H882" s="13"/>
      <c r="I882" s="378"/>
    </row>
    <row r="883" spans="1:9" ht="90" x14ac:dyDescent="0.2">
      <c r="A883" s="15" t="s">
        <v>0</v>
      </c>
      <c r="B883" s="335" t="s">
        <v>1496</v>
      </c>
      <c r="C883" s="459"/>
      <c r="D883" s="462" t="s">
        <v>1504</v>
      </c>
      <c r="E883" s="459"/>
      <c r="F883" s="345"/>
      <c r="G883" s="407"/>
      <c r="H883" s="13"/>
      <c r="I883" s="378"/>
    </row>
    <row r="884" spans="1:9" ht="56.25" x14ac:dyDescent="0.2">
      <c r="A884" s="15" t="s">
        <v>0</v>
      </c>
      <c r="B884" s="335" t="s">
        <v>1496</v>
      </c>
      <c r="C884" s="459"/>
      <c r="D884" s="460" t="s">
        <v>1505</v>
      </c>
      <c r="E884" s="459"/>
      <c r="F884" s="345"/>
      <c r="G884" s="407"/>
      <c r="H884" s="13"/>
      <c r="I884" s="378"/>
    </row>
    <row r="885" spans="1:9" x14ac:dyDescent="0.2">
      <c r="A885" s="15" t="s">
        <v>0</v>
      </c>
      <c r="B885" s="335" t="s">
        <v>1496</v>
      </c>
      <c r="C885" s="459"/>
      <c r="D885" s="460" t="s">
        <v>1506</v>
      </c>
      <c r="F885" s="345"/>
      <c r="G885" s="407"/>
      <c r="H885" s="13"/>
      <c r="I885" s="378"/>
    </row>
    <row r="886" spans="1:9" ht="33.75" x14ac:dyDescent="0.2">
      <c r="A886" s="15" t="s">
        <v>0</v>
      </c>
      <c r="B886" s="335" t="s">
        <v>1496</v>
      </c>
      <c r="C886" s="459"/>
      <c r="D886" s="461" t="s">
        <v>1507</v>
      </c>
      <c r="E886" s="459"/>
      <c r="F886" s="345"/>
      <c r="G886" s="407"/>
      <c r="H886" s="13"/>
      <c r="I886" s="378"/>
    </row>
    <row r="887" spans="1:9" x14ac:dyDescent="0.2">
      <c r="A887" s="15" t="s">
        <v>0</v>
      </c>
      <c r="B887" s="335" t="s">
        <v>1496</v>
      </c>
      <c r="C887" s="463"/>
      <c r="D887" s="464" t="s">
        <v>1508</v>
      </c>
      <c r="E887" s="338"/>
      <c r="F887" s="343"/>
      <c r="G887" s="407"/>
      <c r="H887" s="408"/>
      <c r="I887" s="417"/>
    </row>
    <row r="888" spans="1:9" x14ac:dyDescent="0.2">
      <c r="A888" s="15" t="s">
        <v>0</v>
      </c>
      <c r="B888" s="335" t="s">
        <v>1496</v>
      </c>
      <c r="C888" s="404" t="s">
        <v>108</v>
      </c>
      <c r="D888" s="405" t="s">
        <v>1418</v>
      </c>
      <c r="E888" s="15" t="s">
        <v>1094</v>
      </c>
      <c r="F888" s="343">
        <v>1</v>
      </c>
      <c r="G888" s="407"/>
      <c r="H888" s="408">
        <f>$F888*G888</f>
        <v>0</v>
      </c>
      <c r="I888" s="417"/>
    </row>
    <row r="889" spans="1:9" ht="33.75" hidden="1" x14ac:dyDescent="0.2">
      <c r="A889" s="15" t="s">
        <v>0</v>
      </c>
      <c r="B889" s="335"/>
      <c r="C889" s="404" t="s">
        <v>111</v>
      </c>
      <c r="D889" s="405" t="s">
        <v>1419</v>
      </c>
      <c r="E889" s="15" t="s">
        <v>1094</v>
      </c>
      <c r="F889" s="343">
        <v>1</v>
      </c>
      <c r="G889" s="407"/>
      <c r="H889" s="408">
        <f>$F889*G889</f>
        <v>0</v>
      </c>
      <c r="I889" s="417"/>
    </row>
    <row r="890" spans="1:9" hidden="1" x14ac:dyDescent="0.2">
      <c r="A890" s="15" t="s">
        <v>0</v>
      </c>
      <c r="B890" s="335"/>
      <c r="C890" s="463"/>
      <c r="D890" s="464"/>
      <c r="E890" s="338"/>
      <c r="F890" s="343"/>
      <c r="G890" s="407"/>
      <c r="H890" s="408"/>
      <c r="I890" s="417"/>
    </row>
    <row r="891" spans="1:9" ht="22.5" hidden="1" x14ac:dyDescent="0.2">
      <c r="A891" s="15" t="s">
        <v>0</v>
      </c>
      <c r="B891" s="465"/>
      <c r="C891" s="439"/>
      <c r="D891" s="461" t="s">
        <v>1509</v>
      </c>
      <c r="E891" s="37" t="s">
        <v>136</v>
      </c>
      <c r="F891" s="343">
        <v>3</v>
      </c>
      <c r="G891" s="407"/>
      <c r="H891" s="408">
        <f t="shared" ref="H891:H896" si="14">$F891*G891</f>
        <v>0</v>
      </c>
      <c r="I891" s="417"/>
    </row>
    <row r="892" spans="1:9" ht="22.5" hidden="1" x14ac:dyDescent="0.2">
      <c r="A892" s="15" t="s">
        <v>0</v>
      </c>
      <c r="B892" s="465"/>
      <c r="C892" s="439"/>
      <c r="D892" s="461" t="s">
        <v>1510</v>
      </c>
      <c r="E892" s="459" t="s">
        <v>149</v>
      </c>
      <c r="F892" s="345">
        <v>48</v>
      </c>
      <c r="G892" s="407"/>
      <c r="H892" s="408">
        <f t="shared" si="14"/>
        <v>0</v>
      </c>
      <c r="I892" s="378"/>
    </row>
    <row r="893" spans="1:9" ht="45" hidden="1" x14ac:dyDescent="0.2">
      <c r="A893" s="15" t="s">
        <v>0</v>
      </c>
      <c r="B893" s="465"/>
      <c r="C893" s="439"/>
      <c r="D893" s="460" t="s">
        <v>1511</v>
      </c>
      <c r="E893" s="459" t="s">
        <v>1094</v>
      </c>
      <c r="F893" s="343">
        <v>1</v>
      </c>
      <c r="G893" s="407"/>
      <c r="H893" s="408">
        <f t="shared" si="14"/>
        <v>0</v>
      </c>
      <c r="I893" s="417"/>
    </row>
    <row r="894" spans="1:9" ht="33.75" hidden="1" x14ac:dyDescent="0.2">
      <c r="A894" s="15" t="s">
        <v>0</v>
      </c>
      <c r="B894" s="465"/>
      <c r="C894" s="439"/>
      <c r="D894" s="461" t="s">
        <v>1512</v>
      </c>
      <c r="E894" s="459" t="s">
        <v>1094</v>
      </c>
      <c r="F894" s="343">
        <v>1</v>
      </c>
      <c r="G894" s="407"/>
      <c r="H894" s="408">
        <f t="shared" si="14"/>
        <v>0</v>
      </c>
      <c r="I894" s="417"/>
    </row>
    <row r="895" spans="1:9" ht="78.75" hidden="1" x14ac:dyDescent="0.2">
      <c r="A895" s="15" t="s">
        <v>0</v>
      </c>
      <c r="B895" s="465"/>
      <c r="C895" s="439"/>
      <c r="D895" s="461" t="s">
        <v>1513</v>
      </c>
      <c r="E895" s="459" t="s">
        <v>358</v>
      </c>
      <c r="F895" s="345">
        <v>120</v>
      </c>
      <c r="G895" s="407"/>
      <c r="H895" s="408">
        <f t="shared" si="14"/>
        <v>0</v>
      </c>
      <c r="I895" s="378"/>
    </row>
    <row r="896" spans="1:9" ht="33.75" hidden="1" x14ac:dyDescent="0.2">
      <c r="A896" s="15" t="s">
        <v>0</v>
      </c>
      <c r="C896" s="439"/>
      <c r="D896" s="466" t="s">
        <v>1514</v>
      </c>
      <c r="E896" s="459" t="s">
        <v>1094</v>
      </c>
      <c r="F896" s="343">
        <v>1</v>
      </c>
      <c r="G896" s="407"/>
      <c r="H896" s="408">
        <f t="shared" si="14"/>
        <v>0</v>
      </c>
      <c r="I896" s="417"/>
    </row>
    <row r="897" spans="1:9" hidden="1" x14ac:dyDescent="0.2">
      <c r="A897" s="15" t="s">
        <v>0</v>
      </c>
      <c r="B897" s="467"/>
      <c r="C897" s="468"/>
      <c r="D897" s="469"/>
      <c r="E897" s="438"/>
      <c r="F897" s="31"/>
      <c r="G897" s="407"/>
      <c r="H897" s="29"/>
      <c r="I897" s="33"/>
    </row>
    <row r="898" spans="1:9" hidden="1" x14ac:dyDescent="0.2">
      <c r="A898" s="15" t="s">
        <v>0</v>
      </c>
      <c r="B898" s="28"/>
      <c r="C898" s="400">
        <v>2</v>
      </c>
      <c r="D898" s="389" t="s">
        <v>1515</v>
      </c>
      <c r="E898" s="28"/>
      <c r="F898" s="374"/>
      <c r="G898" s="407"/>
      <c r="H898" s="29"/>
      <c r="I898" s="376"/>
    </row>
    <row r="899" spans="1:9" hidden="1" x14ac:dyDescent="0.2">
      <c r="A899" s="15" t="s">
        <v>0</v>
      </c>
      <c r="B899" s="28"/>
      <c r="C899" s="410"/>
      <c r="D899" s="389" t="s">
        <v>1516</v>
      </c>
      <c r="E899" s="37"/>
      <c r="F899" s="413"/>
      <c r="G899" s="407"/>
      <c r="H899" s="29"/>
      <c r="I899" s="414"/>
    </row>
    <row r="900" spans="1:9" ht="45" hidden="1" x14ac:dyDescent="0.2">
      <c r="A900" s="15" t="s">
        <v>0</v>
      </c>
      <c r="B900" s="28"/>
      <c r="C900" s="410"/>
      <c r="D900" s="389" t="s">
        <v>1517</v>
      </c>
      <c r="E900" s="37"/>
      <c r="F900" s="413"/>
      <c r="G900" s="407"/>
      <c r="H900" s="29"/>
      <c r="I900" s="414"/>
    </row>
    <row r="901" spans="1:9" ht="45" hidden="1" x14ac:dyDescent="0.2">
      <c r="A901" s="15" t="s">
        <v>0</v>
      </c>
      <c r="B901" s="28"/>
      <c r="C901" s="410"/>
      <c r="D901" s="364" t="s">
        <v>1518</v>
      </c>
      <c r="E901" s="37"/>
      <c r="F901" s="413"/>
      <c r="G901" s="407"/>
      <c r="H901" s="29"/>
      <c r="I901" s="414"/>
    </row>
    <row r="902" spans="1:9" ht="90" hidden="1" x14ac:dyDescent="0.2">
      <c r="A902" s="15" t="s">
        <v>0</v>
      </c>
      <c r="B902" s="28"/>
      <c r="C902" s="410"/>
      <c r="D902" s="389" t="s">
        <v>1519</v>
      </c>
      <c r="E902" s="37"/>
      <c r="F902" s="413"/>
      <c r="G902" s="407"/>
      <c r="H902" s="29"/>
      <c r="I902" s="414"/>
    </row>
    <row r="903" spans="1:9" ht="22.5" hidden="1" x14ac:dyDescent="0.2">
      <c r="A903" s="15" t="s">
        <v>0</v>
      </c>
      <c r="B903" s="28"/>
      <c r="C903" s="410"/>
      <c r="D903" s="389" t="s">
        <v>1520</v>
      </c>
      <c r="E903" s="37" t="s">
        <v>136</v>
      </c>
      <c r="F903" s="441">
        <v>1</v>
      </c>
      <c r="G903" s="407"/>
      <c r="H903" s="408">
        <f>$F903*G903</f>
        <v>0</v>
      </c>
      <c r="I903" s="442"/>
    </row>
    <row r="904" spans="1:9" hidden="1" x14ac:dyDescent="0.2">
      <c r="A904" s="15" t="s">
        <v>0</v>
      </c>
      <c r="B904" s="28"/>
      <c r="C904" s="410"/>
      <c r="D904" s="389" t="s">
        <v>1521</v>
      </c>
      <c r="E904" s="37" t="s">
        <v>136</v>
      </c>
      <c r="F904" s="418">
        <v>1</v>
      </c>
      <c r="G904" s="407"/>
      <c r="H904" s="408">
        <f>G904*$F904</f>
        <v>0</v>
      </c>
      <c r="I904" s="419"/>
    </row>
    <row r="905" spans="1:9" hidden="1" x14ac:dyDescent="0.2">
      <c r="A905" s="15" t="s">
        <v>0</v>
      </c>
      <c r="B905" s="28"/>
      <c r="C905" s="410"/>
      <c r="D905" s="389" t="s">
        <v>1522</v>
      </c>
      <c r="E905" s="37" t="s">
        <v>136</v>
      </c>
      <c r="F905" s="415">
        <v>1</v>
      </c>
      <c r="G905" s="407"/>
      <c r="H905" s="408">
        <f>G905*$F905</f>
        <v>0</v>
      </c>
      <c r="I905" s="416"/>
    </row>
    <row r="906" spans="1:9" hidden="1" x14ac:dyDescent="0.2">
      <c r="A906" s="15" t="s">
        <v>0</v>
      </c>
      <c r="B906" s="28"/>
      <c r="C906" s="410"/>
      <c r="D906" s="389" t="s">
        <v>1523</v>
      </c>
      <c r="E906" s="37" t="s">
        <v>149</v>
      </c>
      <c r="F906" s="413">
        <v>4</v>
      </c>
      <c r="G906" s="407"/>
      <c r="H906" s="408">
        <f>$F906*G906</f>
        <v>0</v>
      </c>
      <c r="I906" s="414"/>
    </row>
    <row r="907" spans="1:9" ht="22.5" hidden="1" x14ac:dyDescent="0.2">
      <c r="A907" s="15" t="s">
        <v>0</v>
      </c>
      <c r="B907" s="28"/>
      <c r="C907" s="410"/>
      <c r="D907" s="389" t="s">
        <v>1524</v>
      </c>
      <c r="E907" s="37" t="s">
        <v>149</v>
      </c>
      <c r="F907" s="374">
        <v>18</v>
      </c>
      <c r="G907" s="407"/>
      <c r="H907" s="408">
        <f>$F907*G907</f>
        <v>0</v>
      </c>
      <c r="I907" s="376"/>
    </row>
    <row r="908" spans="1:9" hidden="1" x14ac:dyDescent="0.2">
      <c r="A908" s="15" t="s">
        <v>0</v>
      </c>
      <c r="B908" s="28"/>
      <c r="C908" s="410"/>
      <c r="D908" s="389" t="s">
        <v>1525</v>
      </c>
      <c r="E908" s="37" t="s">
        <v>149</v>
      </c>
      <c r="F908" s="374">
        <f>F907</f>
        <v>18</v>
      </c>
      <c r="G908" s="407"/>
      <c r="H908" s="408">
        <f>G908*$F908</f>
        <v>0</v>
      </c>
      <c r="I908" s="376"/>
    </row>
    <row r="909" spans="1:9" hidden="1" x14ac:dyDescent="0.2">
      <c r="A909" s="15" t="s">
        <v>0</v>
      </c>
      <c r="B909" s="28"/>
      <c r="C909" s="410"/>
      <c r="D909" s="389" t="s">
        <v>1526</v>
      </c>
      <c r="E909" s="37" t="s">
        <v>136</v>
      </c>
      <c r="F909" s="415">
        <v>1</v>
      </c>
      <c r="G909" s="407"/>
      <c r="H909" s="408">
        <f>G909*$F909</f>
        <v>0</v>
      </c>
      <c r="I909" s="416"/>
    </row>
    <row r="910" spans="1:9" hidden="1" x14ac:dyDescent="0.2">
      <c r="A910" s="15" t="s">
        <v>0</v>
      </c>
      <c r="B910" s="28"/>
      <c r="C910" s="410"/>
      <c r="D910" s="389" t="s">
        <v>1527</v>
      </c>
      <c r="E910" s="37" t="s">
        <v>136</v>
      </c>
      <c r="F910" s="415">
        <v>1</v>
      </c>
      <c r="G910" s="407"/>
      <c r="H910" s="408">
        <f>G910*$F910</f>
        <v>0</v>
      </c>
      <c r="I910" s="416"/>
    </row>
    <row r="911" spans="1:9" hidden="1" x14ac:dyDescent="0.2">
      <c r="A911" s="15" t="s">
        <v>0</v>
      </c>
      <c r="B911" s="28"/>
      <c r="C911" s="410"/>
      <c r="D911" s="389" t="s">
        <v>1528</v>
      </c>
      <c r="E911" s="37" t="s">
        <v>136</v>
      </c>
      <c r="F911" s="415">
        <v>1</v>
      </c>
      <c r="G911" s="407"/>
      <c r="H911" s="408">
        <f>G911*$F911</f>
        <v>0</v>
      </c>
      <c r="I911" s="416"/>
    </row>
    <row r="912" spans="1:9" hidden="1" x14ac:dyDescent="0.2">
      <c r="A912" s="15" t="s">
        <v>0</v>
      </c>
      <c r="B912" s="28"/>
      <c r="C912" s="410"/>
      <c r="D912" s="387"/>
      <c r="E912" s="37"/>
      <c r="F912" s="374"/>
      <c r="G912" s="407"/>
      <c r="H912" s="29"/>
      <c r="I912" s="376"/>
    </row>
    <row r="913" spans="1:9" hidden="1" x14ac:dyDescent="0.2">
      <c r="A913" s="15" t="s">
        <v>0</v>
      </c>
      <c r="B913" s="28"/>
      <c r="C913" s="400">
        <v>3</v>
      </c>
      <c r="D913" s="389" t="s">
        <v>1529</v>
      </c>
      <c r="E913" s="28"/>
      <c r="F913" s="374"/>
      <c r="G913" s="407"/>
      <c r="H913" s="29"/>
      <c r="I913" s="376"/>
    </row>
    <row r="914" spans="1:9" hidden="1" x14ac:dyDescent="0.2">
      <c r="A914" s="15" t="s">
        <v>0</v>
      </c>
      <c r="B914" s="28"/>
      <c r="C914" s="410"/>
      <c r="D914" s="389" t="s">
        <v>1530</v>
      </c>
      <c r="E914" s="37"/>
      <c r="F914" s="413"/>
      <c r="G914" s="407"/>
      <c r="H914" s="29"/>
      <c r="I914" s="414"/>
    </row>
    <row r="915" spans="1:9" ht="45" hidden="1" x14ac:dyDescent="0.2">
      <c r="A915" s="15" t="s">
        <v>0</v>
      </c>
      <c r="B915" s="28"/>
      <c r="C915" s="410"/>
      <c r="D915" s="389" t="s">
        <v>1517</v>
      </c>
      <c r="E915" s="37"/>
      <c r="F915" s="413"/>
      <c r="G915" s="407"/>
      <c r="H915" s="29"/>
      <c r="I915" s="414"/>
    </row>
    <row r="916" spans="1:9" ht="45" hidden="1" x14ac:dyDescent="0.2">
      <c r="A916" s="15" t="s">
        <v>0</v>
      </c>
      <c r="B916" s="28"/>
      <c r="C916" s="410"/>
      <c r="D916" s="364" t="s">
        <v>1518</v>
      </c>
      <c r="E916" s="37"/>
      <c r="F916" s="413"/>
      <c r="G916" s="407"/>
      <c r="H916" s="29"/>
      <c r="I916" s="414"/>
    </row>
    <row r="917" spans="1:9" ht="90" hidden="1" x14ac:dyDescent="0.2">
      <c r="A917" s="15" t="s">
        <v>0</v>
      </c>
      <c r="B917" s="28"/>
      <c r="C917" s="410"/>
      <c r="D917" s="389" t="s">
        <v>1531</v>
      </c>
      <c r="E917" s="37"/>
      <c r="F917" s="413"/>
      <c r="G917" s="407"/>
      <c r="H917" s="29"/>
      <c r="I917" s="414"/>
    </row>
    <row r="918" spans="1:9" ht="22.5" hidden="1" x14ac:dyDescent="0.2">
      <c r="A918" s="15" t="s">
        <v>0</v>
      </c>
      <c r="B918" s="28"/>
      <c r="C918" s="410"/>
      <c r="D918" s="389" t="s">
        <v>1532</v>
      </c>
      <c r="E918" s="37" t="s">
        <v>136</v>
      </c>
      <c r="F918" s="441">
        <v>1</v>
      </c>
      <c r="G918" s="407"/>
      <c r="H918" s="408">
        <f>$F918*G918</f>
        <v>0</v>
      </c>
      <c r="I918" s="442"/>
    </row>
    <row r="919" spans="1:9" hidden="1" x14ac:dyDescent="0.2">
      <c r="A919" s="15" t="s">
        <v>0</v>
      </c>
      <c r="B919" s="28"/>
      <c r="C919" s="410"/>
      <c r="D919" s="389" t="s">
        <v>1521</v>
      </c>
      <c r="E919" s="37" t="s">
        <v>136</v>
      </c>
      <c r="F919" s="418">
        <v>1</v>
      </c>
      <c r="G919" s="407"/>
      <c r="H919" s="408">
        <f>G919*$F919</f>
        <v>0</v>
      </c>
      <c r="I919" s="419"/>
    </row>
    <row r="920" spans="1:9" hidden="1" x14ac:dyDescent="0.2">
      <c r="A920" s="15" t="s">
        <v>0</v>
      </c>
      <c r="B920" s="28"/>
      <c r="C920" s="410"/>
      <c r="D920" s="389" t="s">
        <v>1522</v>
      </c>
      <c r="E920" s="37" t="s">
        <v>136</v>
      </c>
      <c r="F920" s="415">
        <v>1</v>
      </c>
      <c r="G920" s="407"/>
      <c r="H920" s="408">
        <f>G920*$F920</f>
        <v>0</v>
      </c>
      <c r="I920" s="416"/>
    </row>
    <row r="921" spans="1:9" hidden="1" x14ac:dyDescent="0.2">
      <c r="A921" s="15" t="s">
        <v>0</v>
      </c>
      <c r="B921" s="28"/>
      <c r="C921" s="410"/>
      <c r="D921" s="389" t="s">
        <v>1523</v>
      </c>
      <c r="E921" s="37" t="s">
        <v>149</v>
      </c>
      <c r="F921" s="413">
        <v>4</v>
      </c>
      <c r="G921" s="407"/>
      <c r="H921" s="408">
        <f>$F921*G921</f>
        <v>0</v>
      </c>
      <c r="I921" s="414"/>
    </row>
    <row r="922" spans="1:9" ht="22.5" hidden="1" x14ac:dyDescent="0.2">
      <c r="A922" s="15" t="s">
        <v>0</v>
      </c>
      <c r="B922" s="28"/>
      <c r="C922" s="410"/>
      <c r="D922" s="389" t="s">
        <v>1524</v>
      </c>
      <c r="E922" s="37" t="s">
        <v>149</v>
      </c>
      <c r="F922" s="374">
        <v>18</v>
      </c>
      <c r="G922" s="407"/>
      <c r="H922" s="408">
        <f>$F922*G922</f>
        <v>0</v>
      </c>
      <c r="I922" s="376"/>
    </row>
    <row r="923" spans="1:9" hidden="1" x14ac:dyDescent="0.2">
      <c r="A923" s="15" t="s">
        <v>0</v>
      </c>
      <c r="B923" s="28"/>
      <c r="C923" s="410"/>
      <c r="D923" s="389" t="s">
        <v>1525</v>
      </c>
      <c r="E923" s="37" t="s">
        <v>149</v>
      </c>
      <c r="F923" s="374">
        <f>F922</f>
        <v>18</v>
      </c>
      <c r="G923" s="407"/>
      <c r="H923" s="408">
        <f>G923*$F923</f>
        <v>0</v>
      </c>
      <c r="I923" s="376"/>
    </row>
    <row r="924" spans="1:9" hidden="1" x14ac:dyDescent="0.2">
      <c r="A924" s="15" t="s">
        <v>0</v>
      </c>
      <c r="B924" s="28"/>
      <c r="C924" s="410"/>
      <c r="D924" s="389" t="s">
        <v>1526</v>
      </c>
      <c r="E924" s="37" t="s">
        <v>136</v>
      </c>
      <c r="F924" s="415">
        <v>1</v>
      </c>
      <c r="G924" s="407"/>
      <c r="H924" s="408">
        <f>G924*$F924</f>
        <v>0</v>
      </c>
      <c r="I924" s="416"/>
    </row>
    <row r="925" spans="1:9" hidden="1" x14ac:dyDescent="0.2">
      <c r="A925" s="15" t="s">
        <v>0</v>
      </c>
      <c r="B925" s="28"/>
      <c r="C925" s="410"/>
      <c r="D925" s="389" t="s">
        <v>1527</v>
      </c>
      <c r="E925" s="37" t="s">
        <v>136</v>
      </c>
      <c r="F925" s="415">
        <v>1</v>
      </c>
      <c r="G925" s="407"/>
      <c r="H925" s="408">
        <f>G925*$F925</f>
        <v>0</v>
      </c>
      <c r="I925" s="416"/>
    </row>
    <row r="926" spans="1:9" hidden="1" x14ac:dyDescent="0.2">
      <c r="A926" s="15" t="s">
        <v>0</v>
      </c>
      <c r="B926" s="28"/>
      <c r="C926" s="410"/>
      <c r="D926" s="389" t="s">
        <v>1528</v>
      </c>
      <c r="E926" s="37" t="s">
        <v>136</v>
      </c>
      <c r="F926" s="415">
        <v>1</v>
      </c>
      <c r="G926" s="407"/>
      <c r="H926" s="408">
        <f>G926*$F926</f>
        <v>0</v>
      </c>
      <c r="I926" s="416"/>
    </row>
    <row r="927" spans="1:9" hidden="1" x14ac:dyDescent="0.2">
      <c r="A927" s="15" t="s">
        <v>0</v>
      </c>
      <c r="B927" s="28"/>
      <c r="C927" s="410"/>
      <c r="D927" s="389"/>
      <c r="E927" s="37"/>
      <c r="F927" s="413"/>
      <c r="G927" s="407"/>
      <c r="H927" s="29"/>
      <c r="I927" s="414"/>
    </row>
    <row r="928" spans="1:9" hidden="1" x14ac:dyDescent="0.2">
      <c r="A928" s="15" t="s">
        <v>0</v>
      </c>
      <c r="B928" s="28"/>
      <c r="C928" s="410"/>
      <c r="D928" s="387"/>
      <c r="E928" s="37"/>
      <c r="F928" s="374"/>
      <c r="G928" s="407"/>
      <c r="H928" s="29"/>
      <c r="I928" s="376"/>
    </row>
    <row r="929" spans="1:9" hidden="1" x14ac:dyDescent="0.2">
      <c r="A929" s="15" t="s">
        <v>0</v>
      </c>
      <c r="B929" s="28"/>
      <c r="C929" s="400">
        <v>4</v>
      </c>
      <c r="D929" s="389" t="s">
        <v>1533</v>
      </c>
      <c r="E929" s="28"/>
      <c r="F929" s="374"/>
      <c r="G929" s="407"/>
      <c r="H929" s="29"/>
      <c r="I929" s="376"/>
    </row>
    <row r="930" spans="1:9" hidden="1" x14ac:dyDescent="0.2">
      <c r="A930" s="15" t="s">
        <v>0</v>
      </c>
      <c r="B930" s="28"/>
      <c r="C930" s="410"/>
      <c r="D930" s="389" t="s">
        <v>1534</v>
      </c>
      <c r="E930" s="37"/>
      <c r="F930" s="413"/>
      <c r="G930" s="407"/>
      <c r="H930" s="29"/>
      <c r="I930" s="414"/>
    </row>
    <row r="931" spans="1:9" ht="45" hidden="1" x14ac:dyDescent="0.2">
      <c r="A931" s="15" t="s">
        <v>0</v>
      </c>
      <c r="B931" s="28"/>
      <c r="C931" s="410"/>
      <c r="D931" s="389" t="s">
        <v>1517</v>
      </c>
      <c r="E931" s="37"/>
      <c r="F931" s="413"/>
      <c r="G931" s="407"/>
      <c r="H931" s="29"/>
      <c r="I931" s="414"/>
    </row>
    <row r="932" spans="1:9" ht="45" hidden="1" x14ac:dyDescent="0.2">
      <c r="A932" s="15" t="s">
        <v>0</v>
      </c>
      <c r="B932" s="28"/>
      <c r="C932" s="410"/>
      <c r="D932" s="364" t="s">
        <v>1518</v>
      </c>
      <c r="E932" s="37"/>
      <c r="F932" s="413"/>
      <c r="G932" s="407"/>
      <c r="H932" s="29"/>
      <c r="I932" s="414"/>
    </row>
    <row r="933" spans="1:9" ht="90" hidden="1" x14ac:dyDescent="0.2">
      <c r="A933" s="15" t="s">
        <v>0</v>
      </c>
      <c r="B933" s="28"/>
      <c r="C933" s="410"/>
      <c r="D933" s="389" t="s">
        <v>1531</v>
      </c>
      <c r="E933" s="37"/>
      <c r="F933" s="413"/>
      <c r="G933" s="407"/>
      <c r="H933" s="29"/>
      <c r="I933" s="414"/>
    </row>
    <row r="934" spans="1:9" ht="22.5" hidden="1" x14ac:dyDescent="0.2">
      <c r="A934" s="15" t="s">
        <v>0</v>
      </c>
      <c r="B934" s="28"/>
      <c r="C934" s="410"/>
      <c r="D934" s="389" t="s">
        <v>1532</v>
      </c>
      <c r="E934" s="37" t="s">
        <v>136</v>
      </c>
      <c r="F934" s="441">
        <v>1</v>
      </c>
      <c r="G934" s="407"/>
      <c r="H934" s="408">
        <f>$F934*G934</f>
        <v>0</v>
      </c>
      <c r="I934" s="442"/>
    </row>
    <row r="935" spans="1:9" hidden="1" x14ac:dyDescent="0.2">
      <c r="A935" s="15" t="s">
        <v>0</v>
      </c>
      <c r="B935" s="28"/>
      <c r="C935" s="410"/>
      <c r="D935" s="389" t="s">
        <v>1521</v>
      </c>
      <c r="E935" s="37" t="s">
        <v>136</v>
      </c>
      <c r="F935" s="418">
        <v>1</v>
      </c>
      <c r="G935" s="407"/>
      <c r="H935" s="408">
        <f>G935*$F935</f>
        <v>0</v>
      </c>
      <c r="I935" s="419"/>
    </row>
    <row r="936" spans="1:9" hidden="1" x14ac:dyDescent="0.2">
      <c r="A936" s="15" t="s">
        <v>0</v>
      </c>
      <c r="B936" s="28"/>
      <c r="C936" s="410"/>
      <c r="D936" s="389" t="s">
        <v>1522</v>
      </c>
      <c r="E936" s="37" t="s">
        <v>136</v>
      </c>
      <c r="F936" s="415">
        <v>1</v>
      </c>
      <c r="G936" s="407"/>
      <c r="H936" s="408">
        <f>G936*$F936</f>
        <v>0</v>
      </c>
      <c r="I936" s="416"/>
    </row>
    <row r="937" spans="1:9" hidden="1" x14ac:dyDescent="0.2">
      <c r="A937" s="15" t="s">
        <v>0</v>
      </c>
      <c r="B937" s="28"/>
      <c r="C937" s="410"/>
      <c r="D937" s="389" t="s">
        <v>1523</v>
      </c>
      <c r="E937" s="37" t="s">
        <v>149</v>
      </c>
      <c r="F937" s="413">
        <v>4</v>
      </c>
      <c r="G937" s="407"/>
      <c r="H937" s="408">
        <f>$F937*G937</f>
        <v>0</v>
      </c>
      <c r="I937" s="414"/>
    </row>
    <row r="938" spans="1:9" ht="22.5" hidden="1" x14ac:dyDescent="0.2">
      <c r="A938" s="15" t="s">
        <v>0</v>
      </c>
      <c r="B938" s="28"/>
      <c r="C938" s="410"/>
      <c r="D938" s="389" t="s">
        <v>1524</v>
      </c>
      <c r="E938" s="37" t="s">
        <v>149</v>
      </c>
      <c r="F938" s="374">
        <v>18</v>
      </c>
      <c r="G938" s="407"/>
      <c r="H938" s="408">
        <f>$F938*G938</f>
        <v>0</v>
      </c>
      <c r="I938" s="376"/>
    </row>
    <row r="939" spans="1:9" hidden="1" x14ac:dyDescent="0.2">
      <c r="A939" s="15" t="s">
        <v>0</v>
      </c>
      <c r="B939" s="28"/>
      <c r="C939" s="410"/>
      <c r="D939" s="389" t="s">
        <v>1525</v>
      </c>
      <c r="E939" s="37" t="s">
        <v>149</v>
      </c>
      <c r="F939" s="374">
        <f>F938</f>
        <v>18</v>
      </c>
      <c r="G939" s="407"/>
      <c r="H939" s="408">
        <f>G939*$F939</f>
        <v>0</v>
      </c>
      <c r="I939" s="376"/>
    </row>
    <row r="940" spans="1:9" hidden="1" x14ac:dyDescent="0.2">
      <c r="A940" s="15" t="s">
        <v>0</v>
      </c>
      <c r="B940" s="28"/>
      <c r="C940" s="410"/>
      <c r="D940" s="389" t="s">
        <v>1526</v>
      </c>
      <c r="E940" s="37" t="s">
        <v>136</v>
      </c>
      <c r="F940" s="415">
        <v>1</v>
      </c>
      <c r="G940" s="407"/>
      <c r="H940" s="408">
        <f>G940*$F940</f>
        <v>0</v>
      </c>
      <c r="I940" s="416"/>
    </row>
    <row r="941" spans="1:9" hidden="1" x14ac:dyDescent="0.2">
      <c r="A941" s="15" t="s">
        <v>0</v>
      </c>
      <c r="B941" s="28"/>
      <c r="C941" s="410"/>
      <c r="D941" s="389" t="s">
        <v>1527</v>
      </c>
      <c r="E941" s="37" t="s">
        <v>136</v>
      </c>
      <c r="F941" s="415">
        <v>1</v>
      </c>
      <c r="G941" s="407"/>
      <c r="H941" s="408">
        <f>G941*$F941</f>
        <v>0</v>
      </c>
      <c r="I941" s="416"/>
    </row>
    <row r="942" spans="1:9" hidden="1" x14ac:dyDescent="0.2">
      <c r="A942" s="15" t="s">
        <v>0</v>
      </c>
      <c r="B942" s="28"/>
      <c r="C942" s="410"/>
      <c r="D942" s="389" t="s">
        <v>1528</v>
      </c>
      <c r="E942" s="37" t="s">
        <v>136</v>
      </c>
      <c r="F942" s="415">
        <v>1</v>
      </c>
      <c r="G942" s="407"/>
      <c r="H942" s="408">
        <f>G942*$F942</f>
        <v>0</v>
      </c>
      <c r="I942" s="416"/>
    </row>
    <row r="943" spans="1:9" hidden="1" x14ac:dyDescent="0.2">
      <c r="A943" s="15" t="s">
        <v>0</v>
      </c>
      <c r="B943" s="28"/>
      <c r="C943" s="410"/>
      <c r="D943" s="387"/>
      <c r="E943" s="37"/>
      <c r="F943" s="374"/>
      <c r="G943" s="407"/>
      <c r="H943" s="29"/>
      <c r="I943" s="376"/>
    </row>
    <row r="944" spans="1:9" ht="22.5" hidden="1" x14ac:dyDescent="0.2">
      <c r="A944" s="15" t="s">
        <v>0</v>
      </c>
      <c r="B944" s="28"/>
      <c r="C944" s="400">
        <v>5</v>
      </c>
      <c r="D944" s="389" t="s">
        <v>1535</v>
      </c>
      <c r="E944" s="28"/>
      <c r="F944" s="374"/>
      <c r="G944" s="407"/>
      <c r="H944" s="29"/>
      <c r="I944" s="376"/>
    </row>
    <row r="945" spans="1:9" hidden="1" x14ac:dyDescent="0.2">
      <c r="A945" s="15" t="s">
        <v>0</v>
      </c>
      <c r="B945" s="28"/>
      <c r="C945" s="410"/>
      <c r="D945" s="389" t="s">
        <v>1536</v>
      </c>
      <c r="E945" s="37"/>
      <c r="F945" s="413"/>
      <c r="G945" s="407"/>
      <c r="H945" s="29"/>
      <c r="I945" s="414"/>
    </row>
    <row r="946" spans="1:9" ht="45" hidden="1" x14ac:dyDescent="0.2">
      <c r="A946" s="15" t="s">
        <v>0</v>
      </c>
      <c r="B946" s="28"/>
      <c r="C946" s="410"/>
      <c r="D946" s="389" t="s">
        <v>1517</v>
      </c>
      <c r="E946" s="37"/>
      <c r="F946" s="413"/>
      <c r="G946" s="407"/>
      <c r="H946" s="29"/>
      <c r="I946" s="414"/>
    </row>
    <row r="947" spans="1:9" ht="45" hidden="1" x14ac:dyDescent="0.2">
      <c r="A947" s="15" t="s">
        <v>0</v>
      </c>
      <c r="B947" s="28"/>
      <c r="C947" s="410"/>
      <c r="D947" s="364" t="s">
        <v>1518</v>
      </c>
      <c r="E947" s="37"/>
      <c r="F947" s="413"/>
      <c r="G947" s="407"/>
      <c r="H947" s="29"/>
      <c r="I947" s="414"/>
    </row>
    <row r="948" spans="1:9" ht="90" hidden="1" x14ac:dyDescent="0.2">
      <c r="A948" s="15" t="s">
        <v>0</v>
      </c>
      <c r="B948" s="28"/>
      <c r="C948" s="410"/>
      <c r="D948" s="389" t="s">
        <v>1519</v>
      </c>
      <c r="E948" s="37"/>
      <c r="F948" s="413"/>
      <c r="G948" s="407"/>
      <c r="H948" s="29"/>
      <c r="I948" s="414"/>
    </row>
    <row r="949" spans="1:9" ht="22.5" hidden="1" x14ac:dyDescent="0.2">
      <c r="A949" s="15" t="s">
        <v>0</v>
      </c>
      <c r="B949" s="28"/>
      <c r="C949" s="410"/>
      <c r="D949" s="389" t="s">
        <v>1520</v>
      </c>
      <c r="E949" s="37" t="s">
        <v>136</v>
      </c>
      <c r="F949" s="441">
        <v>1</v>
      </c>
      <c r="G949" s="407"/>
      <c r="H949" s="408">
        <f>$F949*G949</f>
        <v>0</v>
      </c>
      <c r="I949" s="442"/>
    </row>
    <row r="950" spans="1:9" hidden="1" x14ac:dyDescent="0.2">
      <c r="A950" s="15" t="s">
        <v>0</v>
      </c>
      <c r="B950" s="28"/>
      <c r="C950" s="410"/>
      <c r="D950" s="389" t="s">
        <v>1521</v>
      </c>
      <c r="E950" s="37" t="s">
        <v>136</v>
      </c>
      <c r="F950" s="418">
        <v>1</v>
      </c>
      <c r="G950" s="407"/>
      <c r="H950" s="408">
        <f>G950*$F950</f>
        <v>0</v>
      </c>
      <c r="I950" s="419"/>
    </row>
    <row r="951" spans="1:9" hidden="1" x14ac:dyDescent="0.2">
      <c r="A951" s="15" t="s">
        <v>0</v>
      </c>
      <c r="B951" s="28"/>
      <c r="C951" s="410"/>
      <c r="D951" s="389" t="s">
        <v>1522</v>
      </c>
      <c r="E951" s="37" t="s">
        <v>136</v>
      </c>
      <c r="F951" s="415">
        <v>1</v>
      </c>
      <c r="G951" s="407"/>
      <c r="H951" s="408">
        <f>G951*$F951</f>
        <v>0</v>
      </c>
      <c r="I951" s="416"/>
    </row>
    <row r="952" spans="1:9" hidden="1" x14ac:dyDescent="0.2">
      <c r="A952" s="15" t="s">
        <v>0</v>
      </c>
      <c r="B952" s="28"/>
      <c r="C952" s="410"/>
      <c r="D952" s="389" t="s">
        <v>1523</v>
      </c>
      <c r="E952" s="37" t="s">
        <v>149</v>
      </c>
      <c r="F952" s="413">
        <v>4</v>
      </c>
      <c r="G952" s="407"/>
      <c r="H952" s="408">
        <f>$F952*G952</f>
        <v>0</v>
      </c>
      <c r="I952" s="414"/>
    </row>
    <row r="953" spans="1:9" ht="22.5" hidden="1" x14ac:dyDescent="0.2">
      <c r="A953" s="15" t="s">
        <v>0</v>
      </c>
      <c r="B953" s="28"/>
      <c r="C953" s="410"/>
      <c r="D953" s="389" t="s">
        <v>1524</v>
      </c>
      <c r="E953" s="37" t="s">
        <v>149</v>
      </c>
      <c r="F953" s="374">
        <v>18</v>
      </c>
      <c r="G953" s="407"/>
      <c r="H953" s="408">
        <f>$F953*G953</f>
        <v>0</v>
      </c>
      <c r="I953" s="376"/>
    </row>
    <row r="954" spans="1:9" hidden="1" x14ac:dyDescent="0.2">
      <c r="A954" s="15" t="s">
        <v>0</v>
      </c>
      <c r="B954" s="28"/>
      <c r="C954" s="410"/>
      <c r="D954" s="389" t="s">
        <v>1525</v>
      </c>
      <c r="E954" s="37" t="s">
        <v>149</v>
      </c>
      <c r="F954" s="374">
        <f>F953</f>
        <v>18</v>
      </c>
      <c r="G954" s="407"/>
      <c r="H954" s="408">
        <f>G954*$F954</f>
        <v>0</v>
      </c>
      <c r="I954" s="376"/>
    </row>
    <row r="955" spans="1:9" hidden="1" x14ac:dyDescent="0.2">
      <c r="A955" s="15" t="s">
        <v>0</v>
      </c>
      <c r="B955" s="28"/>
      <c r="C955" s="410"/>
      <c r="D955" s="389" t="s">
        <v>1526</v>
      </c>
      <c r="E955" s="37" t="s">
        <v>136</v>
      </c>
      <c r="F955" s="415">
        <v>1</v>
      </c>
      <c r="G955" s="407"/>
      <c r="H955" s="408">
        <f>G955*$F955</f>
        <v>0</v>
      </c>
      <c r="I955" s="416"/>
    </row>
    <row r="956" spans="1:9" hidden="1" x14ac:dyDescent="0.2">
      <c r="A956" s="15" t="s">
        <v>0</v>
      </c>
      <c r="B956" s="28"/>
      <c r="C956" s="410"/>
      <c r="D956" s="389" t="s">
        <v>1527</v>
      </c>
      <c r="E956" s="37" t="s">
        <v>136</v>
      </c>
      <c r="F956" s="415">
        <v>1</v>
      </c>
      <c r="G956" s="407"/>
      <c r="H956" s="408">
        <f>G956*$F956</f>
        <v>0</v>
      </c>
      <c r="I956" s="416"/>
    </row>
    <row r="957" spans="1:9" hidden="1" x14ac:dyDescent="0.2">
      <c r="A957" s="15" t="s">
        <v>0</v>
      </c>
      <c r="B957" s="28"/>
      <c r="C957" s="410"/>
      <c r="D957" s="389" t="s">
        <v>1528</v>
      </c>
      <c r="E957" s="37" t="s">
        <v>136</v>
      </c>
      <c r="F957" s="415">
        <v>1</v>
      </c>
      <c r="G957" s="407"/>
      <c r="H957" s="408">
        <f>G957*$F957</f>
        <v>0</v>
      </c>
      <c r="I957" s="416"/>
    </row>
    <row r="958" spans="1:9" hidden="1" x14ac:dyDescent="0.2">
      <c r="A958" s="15" t="s">
        <v>0</v>
      </c>
      <c r="B958" s="28"/>
      <c r="C958" s="410"/>
      <c r="D958" s="387"/>
      <c r="E958" s="37"/>
      <c r="F958" s="374"/>
      <c r="G958" s="407"/>
      <c r="H958" s="29"/>
      <c r="I958" s="376"/>
    </row>
    <row r="959" spans="1:9" hidden="1" x14ac:dyDescent="0.2">
      <c r="A959" s="15" t="s">
        <v>0</v>
      </c>
      <c r="B959" s="28"/>
      <c r="C959" s="400">
        <v>6</v>
      </c>
      <c r="D959" s="389" t="s">
        <v>1537</v>
      </c>
      <c r="E959" s="28"/>
      <c r="F959" s="374"/>
      <c r="G959" s="407"/>
      <c r="H959" s="29"/>
      <c r="I959" s="376"/>
    </row>
    <row r="960" spans="1:9" ht="56.25" hidden="1" x14ac:dyDescent="0.2">
      <c r="A960" s="15" t="s">
        <v>0</v>
      </c>
      <c r="B960" s="28"/>
      <c r="C960" s="410"/>
      <c r="D960" s="389" t="s">
        <v>1538</v>
      </c>
      <c r="E960" s="37"/>
      <c r="F960" s="413"/>
      <c r="G960" s="407"/>
      <c r="H960" s="29"/>
      <c r="I960" s="414"/>
    </row>
    <row r="961" spans="1:9" ht="56.25" hidden="1" x14ac:dyDescent="0.2">
      <c r="A961" s="15" t="s">
        <v>0</v>
      </c>
      <c r="B961" s="28"/>
      <c r="C961" s="410"/>
      <c r="D961" s="389" t="s">
        <v>1539</v>
      </c>
      <c r="E961" s="37"/>
      <c r="F961" s="413"/>
      <c r="G961" s="407"/>
      <c r="H961" s="29"/>
      <c r="I961" s="414"/>
    </row>
    <row r="962" spans="1:9" ht="22.5" hidden="1" x14ac:dyDescent="0.2">
      <c r="A962" s="15" t="s">
        <v>0</v>
      </c>
      <c r="B962" s="28"/>
      <c r="C962" s="410"/>
      <c r="D962" s="389" t="s">
        <v>1540</v>
      </c>
      <c r="E962" s="37"/>
      <c r="F962" s="413"/>
      <c r="G962" s="407"/>
      <c r="H962" s="29"/>
      <c r="I962" s="414"/>
    </row>
    <row r="963" spans="1:9" ht="22.5" hidden="1" x14ac:dyDescent="0.2">
      <c r="A963" s="15" t="s">
        <v>0</v>
      </c>
      <c r="B963" s="28"/>
      <c r="C963" s="401"/>
      <c r="D963" s="389" t="s">
        <v>1541</v>
      </c>
      <c r="E963" s="435"/>
      <c r="F963" s="436"/>
      <c r="G963" s="407"/>
      <c r="H963" s="29"/>
      <c r="I963" s="437"/>
    </row>
    <row r="964" spans="1:9" ht="22.5" hidden="1" x14ac:dyDescent="0.2">
      <c r="A964" s="15" t="s">
        <v>0</v>
      </c>
      <c r="B964" s="28"/>
      <c r="C964" s="410"/>
      <c r="D964" s="389" t="s">
        <v>1542</v>
      </c>
      <c r="E964" s="37" t="s">
        <v>136</v>
      </c>
      <c r="F964" s="415">
        <v>1</v>
      </c>
      <c r="G964" s="407"/>
      <c r="H964" s="408">
        <f>$F964*G964</f>
        <v>0</v>
      </c>
      <c r="I964" s="416"/>
    </row>
    <row r="965" spans="1:9" hidden="1" x14ac:dyDescent="0.2">
      <c r="A965" s="15" t="s">
        <v>0</v>
      </c>
      <c r="B965" s="28"/>
      <c r="C965" s="401"/>
      <c r="D965" s="389" t="s">
        <v>1521</v>
      </c>
      <c r="E965" s="37" t="s">
        <v>136</v>
      </c>
      <c r="F965" s="418">
        <v>1</v>
      </c>
      <c r="G965" s="407"/>
      <c r="H965" s="408">
        <f>G965*$F965</f>
        <v>0</v>
      </c>
      <c r="I965" s="419"/>
    </row>
    <row r="966" spans="1:9" hidden="1" x14ac:dyDescent="0.2">
      <c r="A966" s="15" t="s">
        <v>0</v>
      </c>
      <c r="B966" s="28"/>
      <c r="C966" s="401"/>
      <c r="D966" s="389" t="s">
        <v>1522</v>
      </c>
      <c r="E966" s="37" t="s">
        <v>136</v>
      </c>
      <c r="F966" s="415">
        <v>1</v>
      </c>
      <c r="G966" s="407"/>
      <c r="H966" s="408">
        <f>G966*$F966</f>
        <v>0</v>
      </c>
      <c r="I966" s="416"/>
    </row>
    <row r="967" spans="1:9" hidden="1" x14ac:dyDescent="0.2">
      <c r="A967" s="15" t="s">
        <v>0</v>
      </c>
      <c r="B967" s="28"/>
      <c r="C967" s="401"/>
      <c r="D967" s="389" t="s">
        <v>1523</v>
      </c>
      <c r="E967" s="37" t="s">
        <v>149</v>
      </c>
      <c r="F967" s="413">
        <v>8</v>
      </c>
      <c r="G967" s="407"/>
      <c r="H967" s="408">
        <f>$F967*G967</f>
        <v>0</v>
      </c>
      <c r="I967" s="414"/>
    </row>
    <row r="968" spans="1:9" ht="22.5" hidden="1" x14ac:dyDescent="0.2">
      <c r="A968" s="15" t="s">
        <v>0</v>
      </c>
      <c r="B968" s="28"/>
      <c r="C968" s="410"/>
      <c r="D968" s="389" t="s">
        <v>1524</v>
      </c>
      <c r="E968" s="37" t="s">
        <v>149</v>
      </c>
      <c r="F968" s="374">
        <v>25</v>
      </c>
      <c r="G968" s="407"/>
      <c r="H968" s="408">
        <f>$F968*G968</f>
        <v>0</v>
      </c>
      <c r="I968" s="376"/>
    </row>
    <row r="969" spans="1:9" hidden="1" x14ac:dyDescent="0.2">
      <c r="A969" s="15" t="s">
        <v>0</v>
      </c>
      <c r="B969" s="28"/>
      <c r="C969" s="410"/>
      <c r="D969" s="389" t="s">
        <v>1543</v>
      </c>
      <c r="E969" s="37" t="s">
        <v>136</v>
      </c>
      <c r="F969" s="415">
        <v>1</v>
      </c>
      <c r="G969" s="407"/>
      <c r="H969" s="408">
        <f>G969*$F969</f>
        <v>0</v>
      </c>
      <c r="I969" s="416"/>
    </row>
    <row r="970" spans="1:9" hidden="1" x14ac:dyDescent="0.2">
      <c r="A970" s="15" t="s">
        <v>0</v>
      </c>
      <c r="B970" s="28"/>
      <c r="C970" s="410"/>
      <c r="D970" s="389" t="s">
        <v>1544</v>
      </c>
      <c r="E970" s="37" t="s">
        <v>149</v>
      </c>
      <c r="F970" s="374">
        <v>2</v>
      </c>
      <c r="G970" s="407"/>
      <c r="H970" s="408">
        <f>G970*$F970</f>
        <v>0</v>
      </c>
      <c r="I970" s="376"/>
    </row>
    <row r="971" spans="1:9" hidden="1" x14ac:dyDescent="0.2">
      <c r="A971" s="15" t="s">
        <v>0</v>
      </c>
      <c r="B971" s="28"/>
      <c r="C971" s="410"/>
      <c r="D971" s="389" t="s">
        <v>1545</v>
      </c>
      <c r="E971" s="37" t="s">
        <v>136</v>
      </c>
      <c r="F971" s="415">
        <v>1</v>
      </c>
      <c r="G971" s="407"/>
      <c r="H971" s="408">
        <f>G971*$F971</f>
        <v>0</v>
      </c>
      <c r="I971" s="416"/>
    </row>
    <row r="972" spans="1:9" ht="22.5" hidden="1" x14ac:dyDescent="0.2">
      <c r="A972" s="15" t="s">
        <v>0</v>
      </c>
      <c r="B972" s="28"/>
      <c r="C972" s="410"/>
      <c r="D972" s="389" t="s">
        <v>1546</v>
      </c>
      <c r="E972" s="37" t="s">
        <v>136</v>
      </c>
      <c r="F972" s="415">
        <v>1</v>
      </c>
      <c r="G972" s="407"/>
      <c r="H972" s="408">
        <f>G972*$F972</f>
        <v>0</v>
      </c>
      <c r="I972" s="416"/>
    </row>
    <row r="973" spans="1:9" hidden="1" x14ac:dyDescent="0.2">
      <c r="A973" s="15" t="s">
        <v>0</v>
      </c>
      <c r="B973" s="28"/>
      <c r="C973" s="410"/>
      <c r="D973" s="389" t="s">
        <v>1547</v>
      </c>
      <c r="E973" s="37" t="s">
        <v>136</v>
      </c>
      <c r="F973" s="415">
        <v>1</v>
      </c>
      <c r="G973" s="407"/>
      <c r="H973" s="408">
        <f>$F973*G973</f>
        <v>0</v>
      </c>
      <c r="I973" s="416"/>
    </row>
    <row r="974" spans="1:9" hidden="1" x14ac:dyDescent="0.2">
      <c r="A974" s="15" t="s">
        <v>0</v>
      </c>
      <c r="B974" s="28"/>
      <c r="C974" s="410"/>
      <c r="D974" s="399"/>
      <c r="E974" s="37"/>
      <c r="F974" s="374"/>
      <c r="G974" s="407"/>
      <c r="H974" s="29"/>
      <c r="I974" s="376"/>
    </row>
    <row r="975" spans="1:9" ht="22.5" hidden="1" x14ac:dyDescent="0.2">
      <c r="A975" s="15" t="s">
        <v>0</v>
      </c>
      <c r="B975" s="429"/>
      <c r="C975" s="400">
        <v>5</v>
      </c>
      <c r="D975" s="387" t="s">
        <v>1548</v>
      </c>
      <c r="E975" s="37"/>
      <c r="F975" s="374"/>
      <c r="G975" s="407"/>
      <c r="H975" s="13"/>
      <c r="I975" s="376"/>
    </row>
    <row r="976" spans="1:9" ht="12.75" hidden="1" x14ac:dyDescent="0.2">
      <c r="A976" s="15" t="s">
        <v>0</v>
      </c>
      <c r="B976" s="429"/>
      <c r="C976" s="404"/>
      <c r="D976" s="36" t="s">
        <v>1549</v>
      </c>
      <c r="E976" s="30" t="s">
        <v>1094</v>
      </c>
      <c r="F976" s="415">
        <v>5</v>
      </c>
      <c r="G976" s="407"/>
      <c r="H976" s="408">
        <f>$F976*G976</f>
        <v>0</v>
      </c>
      <c r="I976" s="416"/>
    </row>
    <row r="977" spans="1:9" ht="12.75" hidden="1" x14ac:dyDescent="0.2">
      <c r="A977" s="15" t="s">
        <v>0</v>
      </c>
      <c r="B977" s="429"/>
      <c r="C977" s="404"/>
      <c r="E977" s="37"/>
      <c r="F977" s="374"/>
      <c r="G977" s="407"/>
      <c r="H977" s="13"/>
      <c r="I977" s="376"/>
    </row>
    <row r="978" spans="1:9" ht="12.75" hidden="1" x14ac:dyDescent="0.2">
      <c r="A978" s="15" t="s">
        <v>0</v>
      </c>
      <c r="B978" s="429"/>
      <c r="C978" s="400">
        <v>7</v>
      </c>
      <c r="D978" s="387" t="s">
        <v>1550</v>
      </c>
      <c r="E978" s="30" t="s">
        <v>1094</v>
      </c>
      <c r="F978" s="415">
        <v>2</v>
      </c>
      <c r="G978" s="407"/>
      <c r="H978" s="408">
        <f>$F978*G978</f>
        <v>0</v>
      </c>
      <c r="I978" s="416"/>
    </row>
    <row r="979" spans="1:9" ht="12.75" hidden="1" x14ac:dyDescent="0.2">
      <c r="A979" s="15" t="s">
        <v>0</v>
      </c>
      <c r="B979" s="429"/>
      <c r="C979" s="404"/>
      <c r="D979" s="388"/>
      <c r="E979" s="30"/>
      <c r="F979" s="31"/>
      <c r="G979" s="407"/>
      <c r="H979" s="13"/>
      <c r="I979" s="33"/>
    </row>
    <row r="980" spans="1:9" ht="12.75" hidden="1" x14ac:dyDescent="0.2">
      <c r="A980" s="15" t="s">
        <v>0</v>
      </c>
      <c r="B980" s="429"/>
      <c r="C980" s="400">
        <v>8</v>
      </c>
      <c r="D980" s="387" t="s">
        <v>1551</v>
      </c>
      <c r="E980" s="30" t="s">
        <v>1094</v>
      </c>
      <c r="F980" s="415">
        <v>3</v>
      </c>
      <c r="G980" s="407"/>
      <c r="H980" s="408">
        <f>$F980*G980</f>
        <v>0</v>
      </c>
      <c r="I980" s="416"/>
    </row>
    <row r="981" spans="1:9" ht="12.75" hidden="1" x14ac:dyDescent="0.2">
      <c r="A981" s="15" t="s">
        <v>0</v>
      </c>
      <c r="B981" s="429"/>
      <c r="C981" s="404"/>
      <c r="D981" s="387"/>
      <c r="E981" s="30"/>
      <c r="F981" s="413"/>
      <c r="G981" s="407"/>
      <c r="H981" s="29"/>
      <c r="I981" s="414"/>
    </row>
    <row r="982" spans="1:9" ht="45" hidden="1" x14ac:dyDescent="0.2">
      <c r="A982" s="15" t="s">
        <v>0</v>
      </c>
      <c r="B982" s="28"/>
      <c r="C982" s="400">
        <v>9</v>
      </c>
      <c r="D982" s="388" t="s">
        <v>1552</v>
      </c>
      <c r="E982" s="30"/>
      <c r="F982" s="31"/>
      <c r="G982" s="407"/>
      <c r="H982" s="29"/>
      <c r="I982" s="33"/>
    </row>
    <row r="983" spans="1:9" ht="22.5" hidden="1" x14ac:dyDescent="0.2">
      <c r="A983" s="15" t="s">
        <v>0</v>
      </c>
      <c r="B983" s="28"/>
      <c r="C983" s="401"/>
      <c r="D983" s="388" t="s">
        <v>1553</v>
      </c>
      <c r="E983" s="30"/>
      <c r="F983" s="31"/>
      <c r="G983" s="407"/>
      <c r="H983" s="29"/>
      <c r="I983" s="33"/>
    </row>
    <row r="984" spans="1:9" ht="22.5" hidden="1" x14ac:dyDescent="0.2">
      <c r="A984" s="15" t="s">
        <v>0</v>
      </c>
      <c r="B984" s="28"/>
      <c r="C984" s="401"/>
      <c r="D984" s="388" t="s">
        <v>1554</v>
      </c>
      <c r="E984" s="30"/>
      <c r="F984" s="31"/>
      <c r="G984" s="407"/>
      <c r="H984" s="29"/>
      <c r="I984" s="33"/>
    </row>
    <row r="985" spans="1:9" ht="22.5" hidden="1" x14ac:dyDescent="0.2">
      <c r="A985" s="15" t="s">
        <v>0</v>
      </c>
      <c r="B985" s="28"/>
      <c r="C985" s="401"/>
      <c r="D985" s="388" t="s">
        <v>1555</v>
      </c>
      <c r="E985" s="30"/>
      <c r="F985" s="31"/>
      <c r="G985" s="407"/>
      <c r="H985" s="29"/>
      <c r="I985" s="33"/>
    </row>
    <row r="986" spans="1:9" hidden="1" x14ac:dyDescent="0.2">
      <c r="A986" s="15" t="s">
        <v>0</v>
      </c>
      <c r="B986" s="28"/>
      <c r="C986" s="410"/>
      <c r="D986" s="388" t="s">
        <v>1556</v>
      </c>
      <c r="E986" s="30"/>
      <c r="F986" s="31"/>
      <c r="G986" s="407"/>
      <c r="H986" s="29"/>
      <c r="I986" s="33"/>
    </row>
    <row r="987" spans="1:9" hidden="1" x14ac:dyDescent="0.2">
      <c r="A987" s="15" t="s">
        <v>0</v>
      </c>
      <c r="B987" s="28"/>
      <c r="C987" s="401"/>
      <c r="D987" s="470" t="s">
        <v>1557</v>
      </c>
      <c r="E987" s="30"/>
      <c r="F987" s="31"/>
      <c r="G987" s="407"/>
      <c r="H987" s="29"/>
      <c r="I987" s="33"/>
    </row>
    <row r="988" spans="1:9" ht="22.5" hidden="1" x14ac:dyDescent="0.2">
      <c r="A988" s="15" t="s">
        <v>0</v>
      </c>
      <c r="B988" s="28"/>
      <c r="C988" s="410"/>
      <c r="D988" s="470" t="s">
        <v>1558</v>
      </c>
      <c r="E988" s="30"/>
      <c r="F988" s="31"/>
      <c r="G988" s="407"/>
      <c r="H988" s="29"/>
      <c r="I988" s="33"/>
    </row>
    <row r="989" spans="1:9" hidden="1" x14ac:dyDescent="0.2">
      <c r="A989" s="15" t="s">
        <v>0</v>
      </c>
      <c r="B989" s="28"/>
      <c r="C989" s="401"/>
      <c r="D989" s="470" t="s">
        <v>1559</v>
      </c>
      <c r="E989" s="30"/>
      <c r="F989" s="31"/>
      <c r="G989" s="407"/>
      <c r="H989" s="29"/>
      <c r="I989" s="33"/>
    </row>
    <row r="990" spans="1:9" hidden="1" x14ac:dyDescent="0.2">
      <c r="A990" s="15" t="s">
        <v>0</v>
      </c>
      <c r="B990" s="28"/>
      <c r="C990" s="401"/>
      <c r="D990" s="470" t="s">
        <v>1560</v>
      </c>
      <c r="E990" s="30"/>
      <c r="F990" s="31"/>
      <c r="G990" s="407"/>
      <c r="H990" s="29"/>
      <c r="I990" s="33"/>
    </row>
    <row r="991" spans="1:9" hidden="1" x14ac:dyDescent="0.2">
      <c r="A991" s="15" t="s">
        <v>0</v>
      </c>
      <c r="B991" s="34"/>
      <c r="C991" s="471"/>
      <c r="D991" s="470" t="s">
        <v>1561</v>
      </c>
      <c r="E991" s="30"/>
      <c r="F991" s="31"/>
      <c r="G991" s="407"/>
      <c r="H991" s="32"/>
      <c r="I991" s="33"/>
    </row>
    <row r="992" spans="1:9" hidden="1" x14ac:dyDescent="0.2">
      <c r="A992" s="15" t="s">
        <v>0</v>
      </c>
      <c r="B992" s="28"/>
      <c r="C992" s="401"/>
      <c r="D992" s="470"/>
      <c r="E992" s="30"/>
      <c r="F992" s="31"/>
      <c r="G992" s="407"/>
      <c r="H992" s="29"/>
      <c r="I992" s="33"/>
    </row>
    <row r="993" spans="1:9" ht="12.75" hidden="1" x14ac:dyDescent="0.2">
      <c r="A993" s="15" t="s">
        <v>0</v>
      </c>
      <c r="B993" s="28"/>
      <c r="C993" s="410"/>
      <c r="D993" s="388" t="s">
        <v>1562</v>
      </c>
      <c r="E993" s="435"/>
      <c r="F993" s="436"/>
      <c r="G993" s="407"/>
      <c r="H993" s="29"/>
      <c r="I993" s="437"/>
    </row>
    <row r="994" spans="1:9" hidden="1" x14ac:dyDescent="0.2">
      <c r="A994" s="15" t="s">
        <v>0</v>
      </c>
      <c r="B994" s="28"/>
      <c r="C994" s="401"/>
      <c r="D994" s="388" t="s">
        <v>1563</v>
      </c>
      <c r="E994" s="30"/>
      <c r="F994" s="31"/>
      <c r="G994" s="407"/>
      <c r="H994" s="29"/>
      <c r="I994" s="33"/>
    </row>
    <row r="995" spans="1:9" hidden="1" x14ac:dyDescent="0.2">
      <c r="A995" s="15" t="s">
        <v>0</v>
      </c>
      <c r="B995" s="28"/>
      <c r="C995" s="401"/>
      <c r="D995" s="388" t="s">
        <v>1564</v>
      </c>
      <c r="E995" s="37" t="s">
        <v>136</v>
      </c>
      <c r="F995" s="472">
        <v>3</v>
      </c>
      <c r="G995" s="407"/>
      <c r="H995" s="408">
        <f>$F995*G995</f>
        <v>0</v>
      </c>
      <c r="I995" s="473"/>
    </row>
    <row r="996" spans="1:9" hidden="1" x14ac:dyDescent="0.2">
      <c r="A996" s="15" t="s">
        <v>0</v>
      </c>
      <c r="B996" s="28"/>
      <c r="C996" s="401"/>
      <c r="D996" s="388"/>
      <c r="E996" s="37"/>
      <c r="F996" s="31"/>
      <c r="G996" s="407"/>
      <c r="H996" s="29"/>
      <c r="I996" s="33"/>
    </row>
    <row r="997" spans="1:9" ht="33.75" hidden="1" x14ac:dyDescent="0.2">
      <c r="A997" s="15" t="s">
        <v>0</v>
      </c>
      <c r="B997" s="28"/>
      <c r="C997" s="400">
        <v>10</v>
      </c>
      <c r="D997" s="388" t="s">
        <v>1565</v>
      </c>
      <c r="E997" s="30"/>
      <c r="F997" s="31"/>
      <c r="G997" s="407"/>
      <c r="H997" s="29"/>
      <c r="I997" s="33"/>
    </row>
    <row r="998" spans="1:9" ht="22.5" hidden="1" x14ac:dyDescent="0.2">
      <c r="A998" s="15" t="s">
        <v>0</v>
      </c>
      <c r="B998" s="28"/>
      <c r="C998" s="401"/>
      <c r="D998" s="388" t="s">
        <v>1553</v>
      </c>
      <c r="E998" s="30"/>
      <c r="F998" s="31"/>
      <c r="G998" s="407"/>
      <c r="H998" s="29"/>
      <c r="I998" s="33"/>
    </row>
    <row r="999" spans="1:9" hidden="1" x14ac:dyDescent="0.2">
      <c r="A999" s="15" t="s">
        <v>0</v>
      </c>
      <c r="B999" s="28"/>
      <c r="C999" s="401"/>
      <c r="D999" s="389"/>
      <c r="E999" s="37"/>
      <c r="F999" s="374"/>
      <c r="G999" s="407"/>
      <c r="H999" s="29"/>
      <c r="I999" s="376"/>
    </row>
    <row r="1000" spans="1:9" ht="12.75" hidden="1" x14ac:dyDescent="0.2">
      <c r="A1000" s="15" t="s">
        <v>0</v>
      </c>
      <c r="B1000" s="28"/>
      <c r="C1000" s="410"/>
      <c r="D1000" s="388" t="s">
        <v>1566</v>
      </c>
      <c r="E1000" s="435"/>
      <c r="F1000" s="436"/>
      <c r="G1000" s="407"/>
      <c r="H1000" s="29"/>
      <c r="I1000" s="437"/>
    </row>
    <row r="1001" spans="1:9" hidden="1" x14ac:dyDescent="0.2">
      <c r="A1001" s="15" t="s">
        <v>0</v>
      </c>
      <c r="B1001" s="28"/>
      <c r="C1001" s="401"/>
      <c r="D1001" s="388" t="s">
        <v>1567</v>
      </c>
      <c r="E1001" s="37" t="s">
        <v>136</v>
      </c>
      <c r="F1001" s="472">
        <v>1</v>
      </c>
      <c r="G1001" s="407"/>
      <c r="H1001" s="408">
        <f>$F1001*G1001</f>
        <v>0</v>
      </c>
      <c r="I1001" s="473"/>
    </row>
    <row r="1002" spans="1:9" hidden="1" x14ac:dyDescent="0.2">
      <c r="A1002" s="15" t="s">
        <v>0</v>
      </c>
      <c r="B1002" s="28"/>
      <c r="C1002" s="401"/>
      <c r="D1002" s="389"/>
      <c r="E1002" s="37"/>
      <c r="F1002" s="374"/>
      <c r="G1002" s="407"/>
      <c r="H1002" s="29"/>
      <c r="I1002" s="376"/>
    </row>
    <row r="1003" spans="1:9" ht="12.75" hidden="1" x14ac:dyDescent="0.2">
      <c r="A1003" s="15" t="s">
        <v>0</v>
      </c>
      <c r="B1003" s="28"/>
      <c r="C1003" s="410"/>
      <c r="D1003" s="388" t="s">
        <v>1568</v>
      </c>
      <c r="E1003" s="435"/>
      <c r="F1003" s="436"/>
      <c r="G1003" s="407"/>
      <c r="H1003" s="29"/>
      <c r="I1003" s="437"/>
    </row>
    <row r="1004" spans="1:9" hidden="1" x14ac:dyDescent="0.2">
      <c r="A1004" s="15" t="s">
        <v>0</v>
      </c>
      <c r="B1004" s="28"/>
      <c r="C1004" s="401"/>
      <c r="D1004" s="388" t="s">
        <v>1569</v>
      </c>
      <c r="E1004" s="37" t="s">
        <v>136</v>
      </c>
      <c r="F1004" s="472">
        <v>2</v>
      </c>
      <c r="G1004" s="407"/>
      <c r="H1004" s="408">
        <f>$F1004*G1004</f>
        <v>0</v>
      </c>
      <c r="I1004" s="473"/>
    </row>
    <row r="1005" spans="1:9" hidden="1" x14ac:dyDescent="0.2">
      <c r="A1005" s="15" t="s">
        <v>0</v>
      </c>
      <c r="B1005" s="28"/>
      <c r="C1005" s="401"/>
      <c r="D1005" s="389"/>
      <c r="E1005" s="37"/>
      <c r="F1005" s="374"/>
      <c r="G1005" s="407"/>
      <c r="H1005" s="29"/>
      <c r="I1005" s="376"/>
    </row>
    <row r="1006" spans="1:9" ht="22.5" hidden="1" x14ac:dyDescent="0.2">
      <c r="A1006" s="15" t="s">
        <v>0</v>
      </c>
      <c r="B1006" s="28"/>
      <c r="C1006" s="400">
        <v>11</v>
      </c>
      <c r="D1006" s="387" t="s">
        <v>1570</v>
      </c>
      <c r="E1006" s="435"/>
      <c r="F1006" s="436"/>
      <c r="G1006" s="407"/>
      <c r="H1006" s="29"/>
      <c r="I1006" s="437"/>
    </row>
    <row r="1007" spans="1:9" ht="12.75" hidden="1" x14ac:dyDescent="0.2">
      <c r="A1007" s="15" t="s">
        <v>0</v>
      </c>
      <c r="B1007" s="28"/>
      <c r="C1007" s="400"/>
      <c r="D1007" s="387"/>
      <c r="E1007" s="435"/>
      <c r="F1007" s="436"/>
      <c r="G1007" s="407"/>
      <c r="H1007" s="29"/>
      <c r="I1007" s="437"/>
    </row>
    <row r="1008" spans="1:9" hidden="1" x14ac:dyDescent="0.2">
      <c r="A1008" s="15" t="s">
        <v>0</v>
      </c>
      <c r="B1008" s="28"/>
      <c r="C1008" s="401"/>
      <c r="D1008" s="388" t="s">
        <v>1571</v>
      </c>
      <c r="E1008" s="30"/>
      <c r="F1008" s="31"/>
      <c r="G1008" s="407"/>
      <c r="H1008" s="29" t="str">
        <f>IF(AND(F1008&gt;0,G1008&gt;0),F1008*G1008,"")</f>
        <v/>
      </c>
      <c r="I1008" s="33"/>
    </row>
    <row r="1009" spans="1:9" hidden="1" x14ac:dyDescent="0.2">
      <c r="A1009" s="15" t="s">
        <v>0</v>
      </c>
      <c r="B1009" s="28"/>
      <c r="C1009" s="401"/>
      <c r="D1009" s="388" t="s">
        <v>1572</v>
      </c>
      <c r="E1009" s="37" t="s">
        <v>136</v>
      </c>
      <c r="F1009" s="472">
        <v>1</v>
      </c>
      <c r="G1009" s="407"/>
      <c r="H1009" s="408">
        <f>$F1009*G1009</f>
        <v>0</v>
      </c>
      <c r="I1009" s="473"/>
    </row>
    <row r="1010" spans="1:9" hidden="1" x14ac:dyDescent="0.2">
      <c r="A1010" s="15" t="s">
        <v>0</v>
      </c>
      <c r="B1010" s="28"/>
      <c r="C1010" s="401"/>
      <c r="D1010" s="389"/>
      <c r="E1010" s="37"/>
      <c r="F1010" s="374"/>
      <c r="G1010" s="407"/>
      <c r="H1010" s="29"/>
      <c r="I1010" s="376"/>
    </row>
    <row r="1011" spans="1:9" hidden="1" x14ac:dyDescent="0.2">
      <c r="A1011" s="15" t="s">
        <v>0</v>
      </c>
      <c r="B1011" s="28"/>
      <c r="C1011" s="401"/>
      <c r="D1011" s="388" t="s">
        <v>1573</v>
      </c>
      <c r="E1011" s="30"/>
      <c r="F1011" s="31"/>
      <c r="G1011" s="407"/>
      <c r="H1011" s="29" t="str">
        <f>IF(AND(F1011&gt;0,G1011&gt;0),F1011*G1011,"")</f>
        <v/>
      </c>
      <c r="I1011" s="33"/>
    </row>
    <row r="1012" spans="1:9" hidden="1" x14ac:dyDescent="0.2">
      <c r="A1012" s="15" t="s">
        <v>0</v>
      </c>
      <c r="B1012" s="28"/>
      <c r="C1012" s="401"/>
      <c r="D1012" s="388" t="s">
        <v>1574</v>
      </c>
      <c r="E1012" s="37" t="s">
        <v>136</v>
      </c>
      <c r="F1012" s="472">
        <f>F1004</f>
        <v>2</v>
      </c>
      <c r="G1012" s="407"/>
      <c r="H1012" s="408">
        <f>$F1012*G1012</f>
        <v>0</v>
      </c>
      <c r="I1012" s="473"/>
    </row>
    <row r="1013" spans="1:9" hidden="1" x14ac:dyDescent="0.2">
      <c r="A1013" s="15" t="s">
        <v>0</v>
      </c>
      <c r="B1013" s="28"/>
      <c r="C1013" s="401"/>
      <c r="D1013" s="389"/>
      <c r="E1013" s="37"/>
      <c r="F1013" s="374"/>
      <c r="G1013" s="407"/>
      <c r="H1013" s="29"/>
      <c r="I1013" s="376"/>
    </row>
    <row r="1014" spans="1:9" ht="22.5" hidden="1" x14ac:dyDescent="0.2">
      <c r="A1014" s="15" t="s">
        <v>0</v>
      </c>
      <c r="B1014" s="28"/>
      <c r="C1014" s="400">
        <v>12</v>
      </c>
      <c r="D1014" s="388" t="s">
        <v>1575</v>
      </c>
      <c r="E1014" s="37"/>
      <c r="F1014" s="31"/>
      <c r="G1014" s="407"/>
      <c r="H1014" s="29"/>
      <c r="I1014" s="33"/>
    </row>
    <row r="1015" spans="1:9" hidden="1" x14ac:dyDescent="0.2">
      <c r="A1015" s="15" t="s">
        <v>0</v>
      </c>
      <c r="B1015" s="28"/>
      <c r="C1015" s="401"/>
      <c r="D1015" s="388" t="s">
        <v>1576</v>
      </c>
      <c r="E1015" s="37" t="s">
        <v>149</v>
      </c>
      <c r="F1015" s="31">
        <v>6</v>
      </c>
      <c r="G1015" s="407"/>
      <c r="H1015" s="408">
        <f>$F1015*G1015</f>
        <v>0</v>
      </c>
      <c r="I1015" s="33"/>
    </row>
    <row r="1016" spans="1:9" hidden="1" x14ac:dyDescent="0.2">
      <c r="A1016" s="15" t="s">
        <v>0</v>
      </c>
      <c r="B1016" s="28"/>
      <c r="C1016" s="410"/>
      <c r="D1016" s="389"/>
      <c r="E1016" s="37"/>
      <c r="F1016" s="413"/>
      <c r="G1016" s="407"/>
      <c r="H1016" s="29"/>
      <c r="I1016" s="414"/>
    </row>
    <row r="1017" spans="1:9" ht="22.5" hidden="1" x14ac:dyDescent="0.2">
      <c r="A1017" s="15" t="s">
        <v>0</v>
      </c>
      <c r="B1017" s="34"/>
      <c r="C1017" s="400">
        <v>13</v>
      </c>
      <c r="D1017" s="387" t="s">
        <v>1577</v>
      </c>
      <c r="E1017" s="435"/>
      <c r="F1017" s="436"/>
      <c r="G1017" s="407"/>
      <c r="H1017" s="32"/>
      <c r="I1017" s="437"/>
    </row>
    <row r="1018" spans="1:9" hidden="1" x14ac:dyDescent="0.2">
      <c r="A1018" s="15" t="s">
        <v>0</v>
      </c>
      <c r="B1018" s="28"/>
      <c r="C1018" s="401"/>
      <c r="D1018" s="36" t="s">
        <v>1578</v>
      </c>
      <c r="E1018" s="37" t="s">
        <v>136</v>
      </c>
      <c r="F1018" s="418">
        <v>6</v>
      </c>
      <c r="G1018" s="407"/>
      <c r="H1018" s="408">
        <f>$F1018*G1018</f>
        <v>0</v>
      </c>
      <c r="I1018" s="419"/>
    </row>
    <row r="1019" spans="1:9" ht="12.75" hidden="1" x14ac:dyDescent="0.2">
      <c r="A1019" s="15" t="s">
        <v>0</v>
      </c>
      <c r="B1019" s="429"/>
      <c r="C1019" s="404"/>
      <c r="D1019" s="387"/>
      <c r="E1019" s="30"/>
      <c r="F1019" s="413"/>
      <c r="G1019" s="407"/>
      <c r="H1019" s="29"/>
      <c r="I1019" s="414"/>
    </row>
    <row r="1020" spans="1:9" ht="33.75" hidden="1" x14ac:dyDescent="0.2">
      <c r="A1020" s="15" t="s">
        <v>0</v>
      </c>
      <c r="B1020" s="429"/>
      <c r="C1020" s="400">
        <v>14</v>
      </c>
      <c r="D1020" s="388" t="s">
        <v>1579</v>
      </c>
      <c r="E1020" s="37"/>
      <c r="F1020" s="31"/>
      <c r="G1020" s="407"/>
      <c r="H1020" s="13"/>
      <c r="I1020" s="33"/>
    </row>
    <row r="1021" spans="1:9" hidden="1" x14ac:dyDescent="0.2">
      <c r="A1021" s="15" t="s">
        <v>0</v>
      </c>
      <c r="B1021" s="28"/>
      <c r="C1021" s="410"/>
      <c r="D1021" s="388" t="s">
        <v>1580</v>
      </c>
      <c r="E1021" s="37" t="s">
        <v>149</v>
      </c>
      <c r="F1021" s="374">
        <v>145</v>
      </c>
      <c r="G1021" s="407"/>
      <c r="H1021" s="408">
        <f>$F1021*G1021</f>
        <v>0</v>
      </c>
      <c r="I1021" s="376"/>
    </row>
    <row r="1022" spans="1:9" hidden="1" x14ac:dyDescent="0.2">
      <c r="A1022" s="15" t="s">
        <v>0</v>
      </c>
      <c r="B1022" s="34"/>
      <c r="C1022" s="400"/>
      <c r="D1022" s="388"/>
      <c r="E1022" s="438"/>
      <c r="F1022" s="31"/>
      <c r="G1022" s="407"/>
      <c r="H1022" s="29"/>
      <c r="I1022" s="33"/>
    </row>
    <row r="1023" spans="1:9" hidden="1" x14ac:dyDescent="0.2">
      <c r="A1023" s="15" t="s">
        <v>0</v>
      </c>
      <c r="B1023" s="28"/>
      <c r="C1023" s="400">
        <v>15</v>
      </c>
      <c r="D1023" s="364" t="s">
        <v>939</v>
      </c>
      <c r="E1023" s="37" t="s">
        <v>1094</v>
      </c>
      <c r="F1023" s="418">
        <v>1</v>
      </c>
      <c r="G1023" s="407"/>
      <c r="H1023" s="408">
        <f>$F1023*G1023</f>
        <v>0</v>
      </c>
      <c r="I1023" s="419"/>
    </row>
    <row r="1024" spans="1:9" hidden="1" x14ac:dyDescent="0.2">
      <c r="A1024" s="15" t="s">
        <v>0</v>
      </c>
      <c r="B1024" s="28"/>
      <c r="C1024" s="400"/>
      <c r="D1024" s="364"/>
      <c r="E1024" s="37"/>
      <c r="F1024" s="374"/>
      <c r="G1024" s="407"/>
      <c r="H1024" s="29"/>
      <c r="I1024" s="376"/>
    </row>
    <row r="1025" spans="1:9" hidden="1" x14ac:dyDescent="0.2">
      <c r="A1025" s="15" t="s">
        <v>0</v>
      </c>
      <c r="B1025" s="34"/>
      <c r="C1025" s="400">
        <v>16</v>
      </c>
      <c r="D1025" s="388" t="s">
        <v>1581</v>
      </c>
      <c r="E1025" s="30"/>
      <c r="F1025" s="31"/>
      <c r="G1025" s="407"/>
      <c r="H1025" s="32"/>
      <c r="I1025" s="33"/>
    </row>
    <row r="1026" spans="1:9" ht="22.5" hidden="1" x14ac:dyDescent="0.2">
      <c r="A1026" s="15" t="s">
        <v>0</v>
      </c>
      <c r="B1026" s="34"/>
      <c r="C1026" s="471"/>
      <c r="D1026" s="388" t="s">
        <v>1582</v>
      </c>
      <c r="E1026" s="30"/>
      <c r="F1026" s="31"/>
      <c r="G1026" s="407"/>
      <c r="H1026" s="32"/>
      <c r="I1026" s="33"/>
    </row>
    <row r="1027" spans="1:9" hidden="1" x14ac:dyDescent="0.2">
      <c r="A1027" s="15" t="s">
        <v>0</v>
      </c>
      <c r="B1027" s="34"/>
      <c r="C1027" s="471"/>
      <c r="D1027" s="388" t="s">
        <v>1583</v>
      </c>
      <c r="E1027" s="438" t="s">
        <v>1584</v>
      </c>
      <c r="F1027" s="31">
        <v>60</v>
      </c>
      <c r="G1027" s="407"/>
      <c r="H1027" s="408">
        <f>$F1027*G1027</f>
        <v>0</v>
      </c>
      <c r="I1027" s="33"/>
    </row>
    <row r="1028" spans="1:9" hidden="1" x14ac:dyDescent="0.2">
      <c r="A1028" s="15" t="s">
        <v>0</v>
      </c>
      <c r="B1028" s="34"/>
      <c r="C1028" s="471"/>
      <c r="D1028" s="388" t="s">
        <v>1585</v>
      </c>
      <c r="E1028" s="438" t="s">
        <v>1584</v>
      </c>
      <c r="F1028" s="31">
        <v>60</v>
      </c>
      <c r="G1028" s="407"/>
      <c r="H1028" s="408">
        <f>$F1028*G1028</f>
        <v>0</v>
      </c>
      <c r="I1028" s="33"/>
    </row>
    <row r="1029" spans="1:9" hidden="1" x14ac:dyDescent="0.2">
      <c r="A1029" s="15" t="s">
        <v>0</v>
      </c>
      <c r="B1029" s="34"/>
      <c r="C1029" s="471"/>
      <c r="D1029" s="388" t="s">
        <v>1586</v>
      </c>
      <c r="E1029" s="438" t="s">
        <v>1584</v>
      </c>
      <c r="F1029" s="31">
        <v>2000</v>
      </c>
      <c r="G1029" s="407"/>
      <c r="H1029" s="408">
        <f>$F1029*G1029</f>
        <v>0</v>
      </c>
      <c r="I1029" s="33"/>
    </row>
    <row r="1030" spans="1:9" hidden="1" x14ac:dyDescent="0.2">
      <c r="A1030" s="15" t="s">
        <v>0</v>
      </c>
      <c r="B1030" s="34"/>
      <c r="C1030" s="471"/>
      <c r="D1030" s="388" t="s">
        <v>1587</v>
      </c>
      <c r="E1030" s="438" t="s">
        <v>1584</v>
      </c>
      <c r="F1030" s="31">
        <v>1000</v>
      </c>
      <c r="G1030" s="407"/>
      <c r="H1030" s="408">
        <f>$F1030*G1030</f>
        <v>0</v>
      </c>
      <c r="I1030" s="33"/>
    </row>
    <row r="1031" spans="1:9" hidden="1" x14ac:dyDescent="0.2">
      <c r="A1031" s="15" t="s">
        <v>0</v>
      </c>
      <c r="B1031" s="34"/>
      <c r="C1031" s="471"/>
      <c r="D1031" s="388" t="s">
        <v>1588</v>
      </c>
      <c r="E1031" s="438" t="s">
        <v>1584</v>
      </c>
      <c r="F1031" s="31">
        <v>100</v>
      </c>
      <c r="G1031" s="407"/>
      <c r="H1031" s="408">
        <f>$F1031*G1031</f>
        <v>0</v>
      </c>
      <c r="I1031" s="33"/>
    </row>
    <row r="1032" spans="1:9" hidden="1" x14ac:dyDescent="0.2">
      <c r="A1032" s="15" t="s">
        <v>0</v>
      </c>
      <c r="B1032" s="467"/>
      <c r="C1032" s="468"/>
      <c r="D1032" s="388"/>
      <c r="E1032" s="438"/>
      <c r="F1032" s="474"/>
      <c r="G1032" s="407"/>
      <c r="H1032" s="35"/>
      <c r="I1032" s="475"/>
    </row>
    <row r="1033" spans="1:9" ht="45" hidden="1" x14ac:dyDescent="0.2">
      <c r="A1033" s="15" t="s">
        <v>0</v>
      </c>
      <c r="B1033" s="34"/>
      <c r="C1033" s="400">
        <v>17</v>
      </c>
      <c r="D1033" s="388" t="s">
        <v>1589</v>
      </c>
      <c r="E1033" s="438" t="s">
        <v>1094</v>
      </c>
      <c r="F1033" s="472">
        <v>2</v>
      </c>
      <c r="G1033" s="407"/>
      <c r="H1033" s="408">
        <f>$F1033*G1033</f>
        <v>0</v>
      </c>
      <c r="I1033" s="473"/>
    </row>
    <row r="1034" spans="1:9" hidden="1" x14ac:dyDescent="0.2">
      <c r="A1034" s="15" t="s">
        <v>0</v>
      </c>
      <c r="B1034" s="34"/>
      <c r="C1034" s="476"/>
      <c r="D1034" s="388"/>
      <c r="E1034" s="30"/>
      <c r="F1034" s="31"/>
      <c r="G1034" s="407"/>
      <c r="H1034" s="32"/>
      <c r="I1034" s="33"/>
    </row>
    <row r="1035" spans="1:9" ht="22.5" hidden="1" x14ac:dyDescent="0.2">
      <c r="A1035" s="15" t="s">
        <v>0</v>
      </c>
      <c r="B1035" s="34"/>
      <c r="C1035" s="400">
        <v>18</v>
      </c>
      <c r="D1035" s="388" t="s">
        <v>1590</v>
      </c>
      <c r="E1035" s="438" t="s">
        <v>1094</v>
      </c>
      <c r="F1035" s="472">
        <v>1</v>
      </c>
      <c r="G1035" s="407"/>
      <c r="H1035" s="408">
        <f>$F1035*G1035</f>
        <v>0</v>
      </c>
      <c r="I1035" s="473"/>
    </row>
    <row r="1036" spans="1:9" hidden="1" x14ac:dyDescent="0.2">
      <c r="A1036" s="15" t="s">
        <v>0</v>
      </c>
      <c r="B1036" s="34"/>
      <c r="C1036" s="476"/>
      <c r="D1036" s="388"/>
      <c r="E1036" s="30"/>
      <c r="F1036" s="31"/>
      <c r="G1036" s="407"/>
      <c r="H1036" s="32"/>
      <c r="I1036" s="33"/>
    </row>
    <row r="1037" spans="1:9" ht="22.5" hidden="1" x14ac:dyDescent="0.2">
      <c r="A1037" s="15" t="s">
        <v>0</v>
      </c>
      <c r="B1037" s="28"/>
      <c r="C1037" s="400">
        <v>19</v>
      </c>
      <c r="D1037" s="384" t="s">
        <v>1591</v>
      </c>
      <c r="E1037" s="37" t="s">
        <v>1094</v>
      </c>
      <c r="F1037" s="418">
        <v>1</v>
      </c>
      <c r="G1037" s="407"/>
      <c r="H1037" s="408">
        <f>$F1037*G1037</f>
        <v>0</v>
      </c>
      <c r="I1037" s="419"/>
    </row>
    <row r="1038" spans="1:9" hidden="1" x14ac:dyDescent="0.2">
      <c r="A1038" s="15" t="s">
        <v>0</v>
      </c>
      <c r="B1038" s="28"/>
      <c r="C1038" s="410"/>
      <c r="D1038" s="384"/>
      <c r="E1038" s="37"/>
      <c r="F1038" s="374"/>
      <c r="G1038" s="407"/>
      <c r="H1038" s="29"/>
      <c r="I1038" s="376"/>
    </row>
    <row r="1039" spans="1:9" ht="56.25" hidden="1" x14ac:dyDescent="0.2">
      <c r="A1039" s="15" t="s">
        <v>0</v>
      </c>
      <c r="B1039" s="28"/>
      <c r="C1039" s="400">
        <v>20</v>
      </c>
      <c r="D1039" s="389" t="s">
        <v>1592</v>
      </c>
      <c r="E1039" s="438"/>
      <c r="F1039" s="374"/>
      <c r="G1039" s="407"/>
      <c r="H1039" s="29"/>
      <c r="I1039" s="376"/>
    </row>
    <row r="1040" spans="1:9" hidden="1" x14ac:dyDescent="0.2">
      <c r="A1040" s="15" t="s">
        <v>0</v>
      </c>
      <c r="B1040" s="28"/>
      <c r="C1040" s="410"/>
      <c r="D1040" s="389" t="s">
        <v>1593</v>
      </c>
      <c r="E1040" s="37" t="s">
        <v>1094</v>
      </c>
      <c r="F1040" s="418">
        <v>1</v>
      </c>
      <c r="G1040" s="407"/>
      <c r="H1040" s="408">
        <f>$F1040*G1040</f>
        <v>0</v>
      </c>
      <c r="I1040" s="419"/>
    </row>
    <row r="1041" spans="1:9" hidden="1" x14ac:dyDescent="0.2">
      <c r="A1041" s="15" t="s">
        <v>0</v>
      </c>
      <c r="B1041" s="28"/>
      <c r="C1041" s="410"/>
      <c r="D1041" s="389"/>
      <c r="E1041" s="37"/>
      <c r="F1041" s="374"/>
      <c r="G1041" s="407"/>
      <c r="H1041" s="29"/>
      <c r="I1041" s="376"/>
    </row>
    <row r="1042" spans="1:9" ht="45" hidden="1" x14ac:dyDescent="0.2">
      <c r="A1042" s="15" t="s">
        <v>0</v>
      </c>
      <c r="B1042" s="28"/>
      <c r="C1042" s="400">
        <v>21</v>
      </c>
      <c r="D1042" s="389" t="s">
        <v>1594</v>
      </c>
      <c r="E1042" s="438" t="s">
        <v>1094</v>
      </c>
      <c r="F1042" s="418">
        <v>2</v>
      </c>
      <c r="G1042" s="407"/>
      <c r="H1042" s="408">
        <f>$F1042*G1042</f>
        <v>0</v>
      </c>
      <c r="I1042" s="419"/>
    </row>
    <row r="1043" spans="1:9" hidden="1" x14ac:dyDescent="0.2">
      <c r="A1043" s="15" t="s">
        <v>0</v>
      </c>
      <c r="B1043" s="34"/>
      <c r="C1043" s="476"/>
      <c r="D1043" s="388"/>
      <c r="E1043" s="30"/>
      <c r="F1043" s="31"/>
      <c r="G1043" s="407"/>
      <c r="H1043" s="32"/>
      <c r="I1043" s="33"/>
    </row>
    <row r="1044" spans="1:9" hidden="1" x14ac:dyDescent="0.2">
      <c r="A1044" s="15" t="s">
        <v>0</v>
      </c>
      <c r="B1044" s="34"/>
      <c r="C1044" s="400">
        <v>22</v>
      </c>
      <c r="D1044" s="388" t="s">
        <v>1595</v>
      </c>
      <c r="E1044" s="438" t="s">
        <v>1094</v>
      </c>
      <c r="F1044" s="472">
        <v>1</v>
      </c>
      <c r="G1044" s="407"/>
      <c r="H1044" s="408">
        <f>$F1044*G1044</f>
        <v>0</v>
      </c>
      <c r="I1044" s="473"/>
    </row>
    <row r="1045" spans="1:9" hidden="1" x14ac:dyDescent="0.2">
      <c r="A1045" s="15" t="s">
        <v>0</v>
      </c>
      <c r="B1045" s="28"/>
      <c r="C1045" s="400"/>
      <c r="D1045" s="469"/>
      <c r="E1045" s="477"/>
      <c r="F1045" s="478"/>
      <c r="G1045" s="407"/>
      <c r="H1045" s="29"/>
      <c r="I1045" s="479"/>
    </row>
    <row r="1046" spans="1:9" ht="22.5" hidden="1" x14ac:dyDescent="0.2">
      <c r="A1046" s="15" t="s">
        <v>0</v>
      </c>
      <c r="B1046" s="28"/>
      <c r="C1046" s="400">
        <v>23</v>
      </c>
      <c r="D1046" s="389" t="s">
        <v>1596</v>
      </c>
      <c r="E1046" s="438" t="s">
        <v>1094</v>
      </c>
      <c r="F1046" s="418">
        <v>2</v>
      </c>
      <c r="G1046" s="407"/>
      <c r="H1046" s="408">
        <f>$F1046*G1046</f>
        <v>0</v>
      </c>
      <c r="I1046" s="419"/>
    </row>
    <row r="1047" spans="1:9" hidden="1" x14ac:dyDescent="0.2">
      <c r="A1047" s="15" t="s">
        <v>0</v>
      </c>
      <c r="B1047" s="28"/>
      <c r="C1047" s="410"/>
      <c r="D1047" s="389"/>
      <c r="E1047" s="438"/>
      <c r="F1047" s="374"/>
      <c r="G1047" s="407"/>
      <c r="H1047" s="29"/>
      <c r="I1047" s="376"/>
    </row>
    <row r="1048" spans="1:9" hidden="1" x14ac:dyDescent="0.2">
      <c r="A1048" s="15" t="s">
        <v>0</v>
      </c>
      <c r="C1048" s="340"/>
      <c r="D1048" s="383"/>
      <c r="F1048" s="345"/>
      <c r="G1048" s="407"/>
      <c r="H1048" s="13"/>
      <c r="I1048" s="378"/>
    </row>
    <row r="1049" spans="1:9" hidden="1" x14ac:dyDescent="0.2">
      <c r="A1049" s="15" t="s">
        <v>0</v>
      </c>
      <c r="B1049" s="28"/>
      <c r="C1049" s="400">
        <v>24</v>
      </c>
      <c r="D1049" s="389" t="s">
        <v>1597</v>
      </c>
      <c r="E1049" s="412"/>
      <c r="F1049" s="413"/>
      <c r="G1049" s="407"/>
      <c r="H1049" s="29"/>
      <c r="I1049" s="414"/>
    </row>
    <row r="1050" spans="1:9" hidden="1" x14ac:dyDescent="0.2">
      <c r="A1050" s="15" t="s">
        <v>0</v>
      </c>
      <c r="B1050" s="28"/>
      <c r="C1050" s="410"/>
      <c r="D1050" s="389" t="s">
        <v>1598</v>
      </c>
      <c r="E1050" s="412" t="s">
        <v>1599</v>
      </c>
      <c r="F1050" s="413">
        <v>1</v>
      </c>
      <c r="G1050" s="407"/>
      <c r="H1050" s="408">
        <f t="shared" ref="H1050:H1055" si="15">$F1050*G1050</f>
        <v>0</v>
      </c>
      <c r="I1050" s="414"/>
    </row>
    <row r="1051" spans="1:9" hidden="1" x14ac:dyDescent="0.2">
      <c r="A1051" s="15" t="s">
        <v>0</v>
      </c>
      <c r="B1051" s="28"/>
      <c r="C1051" s="410"/>
      <c r="D1051" s="389" t="s">
        <v>1600</v>
      </c>
      <c r="E1051" s="412" t="s">
        <v>1599</v>
      </c>
      <c r="F1051" s="413">
        <v>1</v>
      </c>
      <c r="G1051" s="407"/>
      <c r="H1051" s="408">
        <f t="shared" si="15"/>
        <v>0</v>
      </c>
      <c r="I1051" s="414"/>
    </row>
    <row r="1052" spans="1:9" hidden="1" x14ac:dyDescent="0.2">
      <c r="A1052" s="15" t="s">
        <v>0</v>
      </c>
      <c r="B1052" s="28"/>
      <c r="C1052" s="410"/>
      <c r="D1052" s="389" t="s">
        <v>1601</v>
      </c>
      <c r="E1052" s="37" t="s">
        <v>136</v>
      </c>
      <c r="F1052" s="415">
        <v>1</v>
      </c>
      <c r="G1052" s="407"/>
      <c r="H1052" s="408">
        <f t="shared" si="15"/>
        <v>0</v>
      </c>
      <c r="I1052" s="416"/>
    </row>
    <row r="1053" spans="1:9" hidden="1" x14ac:dyDescent="0.2">
      <c r="A1053" s="15" t="s">
        <v>0</v>
      </c>
      <c r="B1053" s="28"/>
      <c r="C1053" s="410"/>
      <c r="D1053" s="389" t="s">
        <v>1602</v>
      </c>
      <c r="E1053" s="37" t="s">
        <v>136</v>
      </c>
      <c r="F1053" s="415">
        <v>1</v>
      </c>
      <c r="G1053" s="407"/>
      <c r="H1053" s="408">
        <f t="shared" si="15"/>
        <v>0</v>
      </c>
      <c r="I1053" s="416"/>
    </row>
    <row r="1054" spans="1:9" hidden="1" x14ac:dyDescent="0.2">
      <c r="A1054" s="15" t="s">
        <v>0</v>
      </c>
      <c r="B1054" s="28"/>
      <c r="C1054" s="410"/>
      <c r="D1054" s="389" t="s">
        <v>1603</v>
      </c>
      <c r="E1054" s="37" t="s">
        <v>136</v>
      </c>
      <c r="F1054" s="415">
        <v>1</v>
      </c>
      <c r="G1054" s="407"/>
      <c r="H1054" s="408">
        <f t="shared" si="15"/>
        <v>0</v>
      </c>
      <c r="I1054" s="416"/>
    </row>
    <row r="1055" spans="1:9" hidden="1" x14ac:dyDescent="0.2">
      <c r="A1055" s="15" t="s">
        <v>0</v>
      </c>
      <c r="B1055" s="28"/>
      <c r="C1055" s="410"/>
      <c r="D1055" s="389" t="s">
        <v>1604</v>
      </c>
      <c r="E1055" s="37" t="s">
        <v>136</v>
      </c>
      <c r="F1055" s="415">
        <v>1</v>
      </c>
      <c r="G1055" s="407"/>
      <c r="H1055" s="408">
        <f t="shared" si="15"/>
        <v>0</v>
      </c>
      <c r="I1055" s="416"/>
    </row>
    <row r="1056" spans="1:9" hidden="1" x14ac:dyDescent="0.2">
      <c r="A1056" s="15" t="s">
        <v>0</v>
      </c>
      <c r="B1056" s="28"/>
      <c r="C1056" s="410"/>
      <c r="D1056" s="387"/>
      <c r="E1056" s="37"/>
      <c r="F1056" s="374"/>
      <c r="G1056" s="407"/>
      <c r="H1056" s="29"/>
      <c r="I1056" s="376"/>
    </row>
    <row r="1057" spans="1:9" hidden="1" x14ac:dyDescent="0.2">
      <c r="A1057" s="15" t="s">
        <v>0</v>
      </c>
      <c r="B1057" s="28"/>
      <c r="C1057" s="401"/>
      <c r="D1057" s="389"/>
      <c r="E1057" s="37"/>
      <c r="F1057" s="374"/>
      <c r="G1057" s="407"/>
      <c r="H1057" s="29"/>
      <c r="I1057" s="376"/>
    </row>
    <row r="1058" spans="1:9" hidden="1" x14ac:dyDescent="0.2">
      <c r="A1058" s="15" t="s">
        <v>0</v>
      </c>
      <c r="B1058" s="28"/>
      <c r="C1058" s="400">
        <v>25</v>
      </c>
      <c r="D1058" s="389" t="s">
        <v>1605</v>
      </c>
      <c r="E1058" s="37" t="s">
        <v>1094</v>
      </c>
      <c r="F1058" s="418">
        <v>1</v>
      </c>
      <c r="G1058" s="407"/>
      <c r="H1058" s="408">
        <f>$F1058*G1058</f>
        <v>0</v>
      </c>
      <c r="I1058" s="419"/>
    </row>
    <row r="1059" spans="1:9" hidden="1" x14ac:dyDescent="0.2">
      <c r="A1059" s="15" t="s">
        <v>0</v>
      </c>
      <c r="B1059" s="28"/>
      <c r="C1059" s="400"/>
      <c r="D1059" s="389"/>
      <c r="E1059" s="37"/>
      <c r="F1059" s="374"/>
      <c r="G1059" s="407"/>
      <c r="H1059" s="29"/>
      <c r="I1059" s="376"/>
    </row>
    <row r="1060" spans="1:9" hidden="1" x14ac:dyDescent="0.2">
      <c r="A1060" s="15" t="s">
        <v>0</v>
      </c>
      <c r="B1060" s="28"/>
      <c r="C1060" s="400">
        <v>26</v>
      </c>
      <c r="D1060" s="389" t="s">
        <v>1606</v>
      </c>
      <c r="E1060" s="37" t="s">
        <v>1094</v>
      </c>
      <c r="F1060" s="418">
        <v>1</v>
      </c>
      <c r="G1060" s="407"/>
      <c r="H1060" s="408">
        <f>$F1060*G1060</f>
        <v>0</v>
      </c>
      <c r="I1060" s="419"/>
    </row>
    <row r="1061" spans="1:9" hidden="1" x14ac:dyDescent="0.2">
      <c r="A1061" s="15" t="s">
        <v>0</v>
      </c>
      <c r="B1061" s="28"/>
      <c r="C1061" s="410"/>
      <c r="D1061" s="387"/>
      <c r="E1061" s="37"/>
      <c r="F1061" s="374"/>
      <c r="G1061" s="407"/>
      <c r="H1061" s="29"/>
      <c r="I1061" s="376"/>
    </row>
    <row r="1062" spans="1:9" ht="56.25" hidden="1" x14ac:dyDescent="0.2">
      <c r="A1062" s="15" t="s">
        <v>0</v>
      </c>
      <c r="C1062" s="400">
        <v>27</v>
      </c>
      <c r="D1062" s="388" t="s">
        <v>1607</v>
      </c>
      <c r="E1062" s="37" t="s">
        <v>1094</v>
      </c>
      <c r="F1062" s="418">
        <v>1</v>
      </c>
      <c r="G1062" s="407"/>
      <c r="H1062" s="408">
        <f>$F1062*G1062</f>
        <v>0</v>
      </c>
      <c r="I1062" s="419"/>
    </row>
    <row r="1063" spans="1:9" hidden="1" x14ac:dyDescent="0.2">
      <c r="A1063" s="15" t="s">
        <v>0</v>
      </c>
      <c r="C1063" s="400"/>
      <c r="D1063" s="388"/>
      <c r="E1063" s="37"/>
      <c r="F1063" s="374"/>
      <c r="G1063" s="407"/>
      <c r="H1063" s="29"/>
      <c r="I1063" s="376"/>
    </row>
    <row r="1064" spans="1:9" ht="22.5" hidden="1" x14ac:dyDescent="0.2">
      <c r="A1064" s="15" t="s">
        <v>0</v>
      </c>
      <c r="B1064" s="28"/>
      <c r="C1064" s="400">
        <v>28</v>
      </c>
      <c r="D1064" s="387" t="s">
        <v>1608</v>
      </c>
      <c r="E1064" s="37" t="s">
        <v>1094</v>
      </c>
      <c r="F1064" s="418">
        <v>1</v>
      </c>
      <c r="G1064" s="407"/>
      <c r="H1064" s="408">
        <f>$F1064*G1064</f>
        <v>0</v>
      </c>
      <c r="I1064" s="419"/>
    </row>
    <row r="1065" spans="1:9" hidden="1" x14ac:dyDescent="0.2">
      <c r="A1065" s="15" t="s">
        <v>0</v>
      </c>
      <c r="B1065" s="28"/>
      <c r="C1065" s="400"/>
      <c r="D1065" s="387"/>
      <c r="E1065" s="37"/>
      <c r="F1065" s="374"/>
      <c r="G1065" s="407"/>
      <c r="H1065" s="29"/>
      <c r="I1065" s="376"/>
    </row>
    <row r="1066" spans="1:9" ht="22.5" hidden="1" x14ac:dyDescent="0.2">
      <c r="A1066" s="15" t="s">
        <v>0</v>
      </c>
      <c r="B1066" s="34"/>
      <c r="C1066" s="400">
        <v>29</v>
      </c>
      <c r="D1066" s="388" t="s">
        <v>1609</v>
      </c>
      <c r="E1066" s="438" t="s">
        <v>1094</v>
      </c>
      <c r="F1066" s="472">
        <v>1</v>
      </c>
      <c r="G1066" s="407"/>
      <c r="H1066" s="408">
        <f>$F1066*G1066</f>
        <v>0</v>
      </c>
      <c r="I1066" s="473"/>
    </row>
    <row r="1067" spans="1:9" hidden="1" x14ac:dyDescent="0.2">
      <c r="A1067" s="15" t="s">
        <v>0</v>
      </c>
      <c r="B1067" s="34"/>
      <c r="C1067" s="471"/>
      <c r="D1067" s="388"/>
      <c r="E1067" s="30"/>
      <c r="F1067" s="31"/>
      <c r="G1067" s="407"/>
      <c r="H1067" s="32"/>
      <c r="I1067" s="33"/>
    </row>
    <row r="1068" spans="1:9" ht="22.5" hidden="1" x14ac:dyDescent="0.2">
      <c r="A1068" s="15" t="s">
        <v>0</v>
      </c>
      <c r="B1068" s="28"/>
      <c r="C1068" s="400">
        <v>30</v>
      </c>
      <c r="D1068" s="364" t="s">
        <v>940</v>
      </c>
      <c r="E1068" s="37" t="s">
        <v>1094</v>
      </c>
      <c r="F1068" s="418">
        <v>1</v>
      </c>
      <c r="G1068" s="407"/>
      <c r="H1068" s="408">
        <f>$F1068*G1068</f>
        <v>0</v>
      </c>
      <c r="I1068" s="419"/>
    </row>
    <row r="1069" spans="1:9" hidden="1" x14ac:dyDescent="0.2">
      <c r="A1069" s="15" t="s">
        <v>0</v>
      </c>
      <c r="B1069" s="34"/>
      <c r="C1069" s="471"/>
      <c r="D1069" s="388"/>
      <c r="E1069" s="30"/>
      <c r="F1069" s="31"/>
      <c r="G1069" s="407"/>
      <c r="H1069" s="32"/>
      <c r="I1069" s="33"/>
    </row>
    <row r="1070" spans="1:9" ht="22.5" hidden="1" x14ac:dyDescent="0.2">
      <c r="A1070" s="15" t="s">
        <v>0</v>
      </c>
      <c r="C1070" s="400">
        <v>31</v>
      </c>
      <c r="D1070" s="36" t="s">
        <v>1610</v>
      </c>
      <c r="E1070" s="15" t="s">
        <v>1094</v>
      </c>
      <c r="F1070" s="343">
        <v>1</v>
      </c>
      <c r="G1070" s="407"/>
      <c r="H1070" s="408">
        <f>$F1070*G1070</f>
        <v>0</v>
      </c>
      <c r="I1070" s="417"/>
    </row>
    <row r="1071" spans="1:9" hidden="1" x14ac:dyDescent="0.2">
      <c r="A1071" s="15" t="s">
        <v>0</v>
      </c>
      <c r="C1071" s="463"/>
      <c r="D1071" s="383"/>
      <c r="F1071" s="345"/>
      <c r="G1071" s="407"/>
      <c r="H1071" s="13"/>
      <c r="I1071" s="378"/>
    </row>
    <row r="1072" spans="1:9" hidden="1" x14ac:dyDescent="0.2">
      <c r="A1072" s="15" t="s">
        <v>221</v>
      </c>
      <c r="B1072" s="347"/>
      <c r="C1072" s="422" t="s">
        <v>1437</v>
      </c>
      <c r="D1072" s="423" t="str">
        <f>"UKUPNO: "&amp;D813</f>
        <v>UKUPNO: KEMIJSKI TRETMAN BAZENSKE VODE</v>
      </c>
      <c r="E1072" s="424"/>
      <c r="F1072" s="425"/>
      <c r="G1072" s="426"/>
      <c r="H1072" s="348">
        <f>SUM(H818:H1071)</f>
        <v>0</v>
      </c>
      <c r="I1072" s="427"/>
    </row>
    <row r="1073" spans="1:9" ht="12.75" hidden="1" x14ac:dyDescent="0.2">
      <c r="A1073" s="15" t="s">
        <v>0</v>
      </c>
      <c r="B1073" s="429"/>
      <c r="C1073" s="480" t="s">
        <v>1611</v>
      </c>
      <c r="D1073" s="380" t="s">
        <v>1612</v>
      </c>
      <c r="E1073" s="435"/>
      <c r="F1073" s="436"/>
      <c r="G1073" s="407"/>
      <c r="H1073" s="13"/>
      <c r="I1073" s="437"/>
    </row>
    <row r="1074" spans="1:9" ht="12.75" hidden="1" x14ac:dyDescent="0.2">
      <c r="A1074" s="15" t="s">
        <v>0</v>
      </c>
      <c r="B1074" s="429"/>
      <c r="C1074" s="480"/>
      <c r="D1074" s="380"/>
      <c r="E1074" s="435"/>
      <c r="F1074" s="436"/>
      <c r="G1074" s="407"/>
      <c r="H1074" s="13"/>
      <c r="I1074" s="437"/>
    </row>
    <row r="1075" spans="1:9" ht="33.75" hidden="1" x14ac:dyDescent="0.2">
      <c r="A1075" s="15" t="s">
        <v>0</v>
      </c>
      <c r="B1075" s="429"/>
      <c r="C1075" s="404"/>
      <c r="D1075" s="389" t="s">
        <v>1613</v>
      </c>
      <c r="E1075" s="412"/>
      <c r="F1075" s="413"/>
      <c r="G1075" s="407"/>
      <c r="H1075" s="13"/>
      <c r="I1075" s="414"/>
    </row>
    <row r="1076" spans="1:9" ht="12.75" hidden="1" x14ac:dyDescent="0.2">
      <c r="A1076" s="15" t="s">
        <v>0</v>
      </c>
      <c r="B1076" s="429"/>
      <c r="C1076" s="404"/>
      <c r="D1076" s="389"/>
      <c r="E1076" s="28"/>
      <c r="F1076" s="374"/>
      <c r="G1076" s="407"/>
      <c r="H1076" s="13"/>
      <c r="I1076" s="376"/>
    </row>
    <row r="1077" spans="1:9" ht="67.5" hidden="1" x14ac:dyDescent="0.2">
      <c r="A1077" s="15" t="s">
        <v>0</v>
      </c>
      <c r="B1077" s="429"/>
      <c r="C1077" s="400">
        <v>1</v>
      </c>
      <c r="D1077" s="383" t="s">
        <v>1614</v>
      </c>
      <c r="E1077" s="37"/>
      <c r="F1077" s="413"/>
      <c r="G1077" s="407"/>
      <c r="H1077" s="13"/>
      <c r="I1077" s="414"/>
    </row>
    <row r="1078" spans="1:9" ht="12.75" hidden="1" x14ac:dyDescent="0.2">
      <c r="A1078" s="15" t="s">
        <v>0</v>
      </c>
      <c r="B1078" s="429"/>
      <c r="C1078" s="404"/>
      <c r="D1078" s="383" t="s">
        <v>1615</v>
      </c>
      <c r="E1078" s="37"/>
      <c r="F1078" s="413"/>
      <c r="G1078" s="407"/>
      <c r="H1078" s="13"/>
      <c r="I1078" s="414"/>
    </row>
    <row r="1079" spans="1:9" ht="22.5" hidden="1" x14ac:dyDescent="0.2">
      <c r="A1079" s="15" t="s">
        <v>0</v>
      </c>
      <c r="C1079" s="340"/>
      <c r="D1079" s="36" t="s">
        <v>1616</v>
      </c>
      <c r="E1079" s="37" t="s">
        <v>136</v>
      </c>
      <c r="F1079" s="343">
        <v>2</v>
      </c>
      <c r="G1079" s="407"/>
      <c r="H1079" s="408">
        <f t="shared" ref="H1079:H1085" si="16">$F1079*G1079</f>
        <v>0</v>
      </c>
      <c r="I1079" s="417"/>
    </row>
    <row r="1080" spans="1:9" ht="22.5" hidden="1" x14ac:dyDescent="0.2">
      <c r="A1080" s="15" t="s">
        <v>0</v>
      </c>
      <c r="C1080" s="340"/>
      <c r="D1080" s="36" t="s">
        <v>1617</v>
      </c>
      <c r="E1080" s="37" t="s">
        <v>136</v>
      </c>
      <c r="F1080" s="343">
        <v>1</v>
      </c>
      <c r="G1080" s="407"/>
      <c r="H1080" s="408">
        <f t="shared" si="16"/>
        <v>0</v>
      </c>
      <c r="I1080" s="417"/>
    </row>
    <row r="1081" spans="1:9" ht="22.5" hidden="1" x14ac:dyDescent="0.2">
      <c r="A1081" s="15" t="s">
        <v>0</v>
      </c>
      <c r="C1081" s="340"/>
      <c r="D1081" s="36" t="s">
        <v>1618</v>
      </c>
      <c r="E1081" s="37" t="s">
        <v>136</v>
      </c>
      <c r="F1081" s="343">
        <v>15</v>
      </c>
      <c r="G1081" s="407"/>
      <c r="H1081" s="408">
        <f t="shared" si="16"/>
        <v>0</v>
      </c>
      <c r="I1081" s="417"/>
    </row>
    <row r="1082" spans="1:9" ht="22.5" hidden="1" x14ac:dyDescent="0.2">
      <c r="A1082" s="15" t="s">
        <v>0</v>
      </c>
      <c r="C1082" s="340"/>
      <c r="D1082" s="36" t="s">
        <v>1619</v>
      </c>
      <c r="E1082" s="37" t="s">
        <v>136</v>
      </c>
      <c r="F1082" s="343">
        <v>1</v>
      </c>
      <c r="G1082" s="407"/>
      <c r="H1082" s="408">
        <f t="shared" si="16"/>
        <v>0</v>
      </c>
      <c r="I1082" s="417"/>
    </row>
    <row r="1083" spans="1:9" ht="22.5" hidden="1" x14ac:dyDescent="0.2">
      <c r="A1083" s="15" t="s">
        <v>0</v>
      </c>
      <c r="C1083" s="463"/>
      <c r="D1083" s="36" t="s">
        <v>1620</v>
      </c>
      <c r="E1083" s="37" t="s">
        <v>136</v>
      </c>
      <c r="F1083" s="343">
        <v>1</v>
      </c>
      <c r="G1083" s="407"/>
      <c r="H1083" s="408">
        <f t="shared" si="16"/>
        <v>0</v>
      </c>
      <c r="I1083" s="417"/>
    </row>
    <row r="1084" spans="1:9" ht="22.5" hidden="1" x14ac:dyDescent="0.2">
      <c r="A1084" s="15" t="s">
        <v>0</v>
      </c>
      <c r="C1084" s="463"/>
      <c r="D1084" s="36" t="s">
        <v>1621</v>
      </c>
      <c r="E1084" s="37" t="s">
        <v>136</v>
      </c>
      <c r="F1084" s="343">
        <v>15</v>
      </c>
      <c r="G1084" s="407"/>
      <c r="H1084" s="408">
        <f t="shared" si="16"/>
        <v>0</v>
      </c>
      <c r="I1084" s="417"/>
    </row>
    <row r="1085" spans="1:9" ht="22.5" hidden="1" x14ac:dyDescent="0.2">
      <c r="A1085" s="15" t="s">
        <v>0</v>
      </c>
      <c r="C1085" s="463"/>
      <c r="D1085" s="36" t="s">
        <v>1622</v>
      </c>
      <c r="E1085" s="37" t="s">
        <v>136</v>
      </c>
      <c r="F1085" s="343">
        <v>1</v>
      </c>
      <c r="G1085" s="407"/>
      <c r="H1085" s="408">
        <f t="shared" si="16"/>
        <v>0</v>
      </c>
      <c r="I1085" s="417"/>
    </row>
    <row r="1086" spans="1:9" ht="12.75" hidden="1" x14ac:dyDescent="0.2">
      <c r="A1086" s="15" t="s">
        <v>0</v>
      </c>
      <c r="B1086" s="429"/>
      <c r="C1086" s="404"/>
      <c r="F1086" s="413"/>
      <c r="G1086" s="407"/>
      <c r="H1086" s="13"/>
      <c r="I1086" s="414"/>
    </row>
    <row r="1087" spans="1:9" ht="12.75" hidden="1" x14ac:dyDescent="0.2">
      <c r="A1087" s="15" t="s">
        <v>0</v>
      </c>
      <c r="B1087" s="429"/>
      <c r="C1087" s="400">
        <v>2</v>
      </c>
      <c r="D1087" s="36" t="s">
        <v>1623</v>
      </c>
      <c r="F1087" s="413"/>
      <c r="G1087" s="407"/>
      <c r="H1087" s="13"/>
      <c r="I1087" s="414"/>
    </row>
    <row r="1088" spans="1:9" hidden="1" x14ac:dyDescent="0.2">
      <c r="A1088" s="15" t="s">
        <v>0</v>
      </c>
      <c r="C1088" s="340"/>
      <c r="D1088" s="379" t="s">
        <v>1624</v>
      </c>
      <c r="E1088" s="37" t="s">
        <v>136</v>
      </c>
      <c r="F1088" s="343">
        <v>1</v>
      </c>
      <c r="G1088" s="407"/>
      <c r="H1088" s="408">
        <f>$F1088*G1088</f>
        <v>0</v>
      </c>
      <c r="I1088" s="417"/>
    </row>
    <row r="1089" spans="1:9" hidden="1" x14ac:dyDescent="0.2">
      <c r="A1089" s="15" t="s">
        <v>0</v>
      </c>
      <c r="C1089" s="340"/>
      <c r="F1089" s="345"/>
      <c r="G1089" s="407"/>
      <c r="H1089" s="13"/>
      <c r="I1089" s="378"/>
    </row>
    <row r="1090" spans="1:9" ht="12.75" hidden="1" x14ac:dyDescent="0.2">
      <c r="A1090" s="15" t="s">
        <v>0</v>
      </c>
      <c r="B1090" s="429"/>
      <c r="C1090" s="400">
        <v>3</v>
      </c>
      <c r="D1090" s="36" t="s">
        <v>1625</v>
      </c>
      <c r="E1090" s="435"/>
      <c r="F1090" s="436"/>
      <c r="G1090" s="407"/>
      <c r="H1090" s="481"/>
      <c r="I1090" s="437"/>
    </row>
    <row r="1091" spans="1:9" ht="12.75" hidden="1" x14ac:dyDescent="0.2">
      <c r="A1091" s="15" t="s">
        <v>0</v>
      </c>
      <c r="B1091" s="429"/>
      <c r="C1091" s="400"/>
      <c r="D1091" s="36" t="s">
        <v>1626</v>
      </c>
      <c r="E1091" s="37" t="s">
        <v>136</v>
      </c>
      <c r="F1091" s="415">
        <v>1</v>
      </c>
      <c r="G1091" s="407"/>
      <c r="H1091" s="408">
        <f>$F1091*G1091</f>
        <v>0</v>
      </c>
      <c r="I1091" s="416"/>
    </row>
    <row r="1092" spans="1:9" ht="12.75" hidden="1" x14ac:dyDescent="0.2">
      <c r="A1092" s="15" t="s">
        <v>0</v>
      </c>
      <c r="B1092" s="429"/>
      <c r="C1092" s="400"/>
      <c r="D1092" s="36" t="s">
        <v>1627</v>
      </c>
      <c r="E1092" s="37" t="s">
        <v>136</v>
      </c>
      <c r="F1092" s="343">
        <v>1</v>
      </c>
      <c r="G1092" s="407"/>
      <c r="H1092" s="408">
        <f>$F1092*G1092</f>
        <v>0</v>
      </c>
      <c r="I1092" s="417"/>
    </row>
    <row r="1093" spans="1:9" ht="12.75" hidden="1" x14ac:dyDescent="0.2">
      <c r="A1093" s="15" t="s">
        <v>0</v>
      </c>
      <c r="B1093" s="429"/>
      <c r="C1093" s="400"/>
      <c r="F1093" s="413"/>
      <c r="G1093" s="407"/>
      <c r="H1093" s="13"/>
      <c r="I1093" s="414"/>
    </row>
    <row r="1094" spans="1:9" ht="12.75" hidden="1" x14ac:dyDescent="0.2">
      <c r="A1094" s="15" t="s">
        <v>0</v>
      </c>
      <c r="B1094" s="429"/>
      <c r="C1094" s="400">
        <v>4</v>
      </c>
      <c r="D1094" s="36" t="s">
        <v>1628</v>
      </c>
      <c r="F1094" s="413"/>
      <c r="G1094" s="407"/>
      <c r="H1094" s="13"/>
      <c r="I1094" s="414"/>
    </row>
    <row r="1095" spans="1:9" ht="12.75" hidden="1" x14ac:dyDescent="0.2">
      <c r="A1095" s="15" t="s">
        <v>0</v>
      </c>
      <c r="B1095" s="429"/>
      <c r="C1095" s="400"/>
      <c r="D1095" s="36" t="s">
        <v>1626</v>
      </c>
      <c r="E1095" s="37" t="s">
        <v>136</v>
      </c>
      <c r="F1095" s="415">
        <v>1</v>
      </c>
      <c r="G1095" s="407"/>
      <c r="H1095" s="408">
        <f>$F1095*G1095</f>
        <v>0</v>
      </c>
      <c r="I1095" s="416"/>
    </row>
    <row r="1096" spans="1:9" ht="12.75" hidden="1" x14ac:dyDescent="0.2">
      <c r="A1096" s="15" t="s">
        <v>0</v>
      </c>
      <c r="B1096" s="429"/>
      <c r="C1096" s="400"/>
      <c r="F1096" s="413"/>
      <c r="G1096" s="407"/>
      <c r="H1096" s="13"/>
      <c r="I1096" s="414"/>
    </row>
    <row r="1097" spans="1:9" ht="12.75" hidden="1" x14ac:dyDescent="0.2">
      <c r="A1097" s="15" t="s">
        <v>0</v>
      </c>
      <c r="B1097" s="429"/>
      <c r="C1097" s="400"/>
      <c r="F1097" s="413"/>
      <c r="G1097" s="407"/>
      <c r="H1097" s="13"/>
      <c r="I1097" s="414"/>
    </row>
    <row r="1098" spans="1:9" ht="12.75" hidden="1" x14ac:dyDescent="0.2">
      <c r="A1098" s="15" t="s">
        <v>0</v>
      </c>
      <c r="B1098" s="429"/>
      <c r="C1098" s="400">
        <v>1</v>
      </c>
      <c r="D1098" s="36" t="s">
        <v>1629</v>
      </c>
      <c r="E1098" s="37" t="s">
        <v>136</v>
      </c>
      <c r="F1098" s="415">
        <v>1</v>
      </c>
      <c r="G1098" s="407"/>
      <c r="H1098" s="408">
        <f>$F1098*G1098</f>
        <v>0</v>
      </c>
      <c r="I1098" s="416"/>
    </row>
    <row r="1099" spans="1:9" hidden="1" x14ac:dyDescent="0.2">
      <c r="A1099" s="15" t="s">
        <v>0</v>
      </c>
      <c r="B1099" s="28"/>
      <c r="C1099" s="401"/>
      <c r="D1099" s="387"/>
      <c r="E1099" s="37"/>
      <c r="F1099" s="374"/>
      <c r="G1099" s="407"/>
      <c r="H1099" s="29"/>
      <c r="I1099" s="376"/>
    </row>
    <row r="1100" spans="1:9" hidden="1" x14ac:dyDescent="0.2">
      <c r="A1100" s="15" t="s">
        <v>0</v>
      </c>
      <c r="C1100" s="439">
        <v>2</v>
      </c>
      <c r="D1100" s="36" t="s">
        <v>1630</v>
      </c>
      <c r="F1100" s="345"/>
      <c r="G1100" s="407"/>
      <c r="H1100" s="13"/>
      <c r="I1100" s="378"/>
    </row>
    <row r="1101" spans="1:9" ht="146.25" hidden="1" x14ac:dyDescent="0.2">
      <c r="A1101" s="15" t="s">
        <v>0</v>
      </c>
      <c r="C1101" s="338"/>
      <c r="D1101" s="36" t="s">
        <v>1631</v>
      </c>
      <c r="F1101" s="345"/>
      <c r="G1101" s="407"/>
      <c r="H1101" s="13"/>
      <c r="I1101" s="378"/>
    </row>
    <row r="1102" spans="1:9" hidden="1" x14ac:dyDescent="0.2">
      <c r="A1102" s="15" t="s">
        <v>0</v>
      </c>
      <c r="C1102" s="338"/>
      <c r="D1102" s="36" t="s">
        <v>1632</v>
      </c>
      <c r="F1102" s="345"/>
      <c r="G1102" s="407"/>
      <c r="H1102" s="13"/>
      <c r="I1102" s="378"/>
    </row>
    <row r="1103" spans="1:9" ht="22.5" hidden="1" x14ac:dyDescent="0.2">
      <c r="A1103" s="15" t="s">
        <v>0</v>
      </c>
      <c r="C1103" s="338"/>
      <c r="D1103" s="36" t="s">
        <v>1633</v>
      </c>
      <c r="F1103" s="345"/>
      <c r="G1103" s="407"/>
      <c r="H1103" s="13"/>
      <c r="I1103" s="378"/>
    </row>
    <row r="1104" spans="1:9" hidden="1" x14ac:dyDescent="0.2">
      <c r="A1104" s="15" t="s">
        <v>0</v>
      </c>
      <c r="C1104" s="338"/>
      <c r="D1104" s="36" t="s">
        <v>1634</v>
      </c>
      <c r="F1104" s="345"/>
      <c r="G1104" s="407"/>
      <c r="H1104" s="13"/>
      <c r="I1104" s="378"/>
    </row>
    <row r="1105" spans="1:9" hidden="1" x14ac:dyDescent="0.2">
      <c r="A1105" s="15" t="s">
        <v>0</v>
      </c>
      <c r="C1105" s="338"/>
      <c r="D1105" s="36" t="s">
        <v>1635</v>
      </c>
      <c r="E1105" s="37" t="s">
        <v>136</v>
      </c>
      <c r="F1105" s="343">
        <v>1</v>
      </c>
      <c r="G1105" s="407"/>
      <c r="H1105" s="408">
        <f>$F1105*G1105</f>
        <v>0</v>
      </c>
      <c r="I1105" s="417"/>
    </row>
    <row r="1106" spans="1:9" hidden="1" x14ac:dyDescent="0.2">
      <c r="A1106" s="15" t="s">
        <v>0</v>
      </c>
      <c r="C1106" s="338"/>
      <c r="D1106" s="36" t="s">
        <v>1636</v>
      </c>
      <c r="E1106" s="37" t="s">
        <v>136</v>
      </c>
      <c r="F1106" s="343">
        <v>1</v>
      </c>
      <c r="G1106" s="407"/>
      <c r="H1106" s="408">
        <f>$F1106*G1106</f>
        <v>0</v>
      </c>
      <c r="I1106" s="417"/>
    </row>
    <row r="1107" spans="1:9" hidden="1" x14ac:dyDescent="0.2">
      <c r="A1107" s="15" t="s">
        <v>0</v>
      </c>
      <c r="C1107" s="338"/>
      <c r="F1107" s="345"/>
      <c r="G1107" s="407"/>
      <c r="H1107" s="13"/>
      <c r="I1107" s="378"/>
    </row>
    <row r="1108" spans="1:9" ht="22.5" hidden="1" x14ac:dyDescent="0.2">
      <c r="A1108" s="15" t="s">
        <v>0</v>
      </c>
      <c r="C1108" s="439">
        <v>3</v>
      </c>
      <c r="D1108" s="445" t="s">
        <v>1637</v>
      </c>
      <c r="F1108" s="345"/>
      <c r="G1108" s="407"/>
      <c r="H1108" s="13"/>
      <c r="I1108" s="378"/>
    </row>
    <row r="1109" spans="1:9" hidden="1" x14ac:dyDescent="0.2">
      <c r="A1109" s="15" t="s">
        <v>0</v>
      </c>
      <c r="C1109" s="338"/>
      <c r="D1109" s="445" t="s">
        <v>1634</v>
      </c>
      <c r="F1109" s="345"/>
      <c r="G1109" s="407"/>
      <c r="H1109" s="13"/>
      <c r="I1109" s="378"/>
    </row>
    <row r="1110" spans="1:9" hidden="1" x14ac:dyDescent="0.2">
      <c r="A1110" s="15" t="s">
        <v>0</v>
      </c>
      <c r="C1110" s="338"/>
      <c r="D1110" s="445" t="s">
        <v>1638</v>
      </c>
      <c r="E1110" s="37" t="s">
        <v>136</v>
      </c>
      <c r="F1110" s="343">
        <v>1</v>
      </c>
      <c r="G1110" s="407"/>
      <c r="H1110" s="408">
        <f>$F1110*G1110</f>
        <v>0</v>
      </c>
      <c r="I1110" s="417"/>
    </row>
    <row r="1111" spans="1:9" hidden="1" x14ac:dyDescent="0.2">
      <c r="A1111" s="15" t="s">
        <v>0</v>
      </c>
      <c r="C1111" s="338"/>
      <c r="F1111" s="345"/>
      <c r="G1111" s="407"/>
      <c r="H1111" s="13"/>
      <c r="I1111" s="378"/>
    </row>
    <row r="1112" spans="1:9" ht="33.75" hidden="1" x14ac:dyDescent="0.2">
      <c r="A1112" s="15" t="s">
        <v>0</v>
      </c>
      <c r="B1112" s="429"/>
      <c r="C1112" s="439">
        <v>4</v>
      </c>
      <c r="D1112" s="445" t="s">
        <v>1639</v>
      </c>
      <c r="E1112" s="482"/>
      <c r="F1112" s="483"/>
      <c r="G1112" s="407"/>
      <c r="H1112" s="13"/>
      <c r="I1112" s="484"/>
    </row>
    <row r="1113" spans="1:9" ht="12.75" hidden="1" x14ac:dyDescent="0.2">
      <c r="A1113" s="15" t="s">
        <v>0</v>
      </c>
      <c r="B1113" s="429"/>
      <c r="C1113" s="404"/>
      <c r="D1113" s="383" t="s">
        <v>1091</v>
      </c>
      <c r="E1113" s="37"/>
      <c r="F1113" s="413"/>
      <c r="G1113" s="407"/>
      <c r="H1113" s="13"/>
      <c r="I1113" s="414"/>
    </row>
    <row r="1114" spans="1:9" ht="12.75" hidden="1" x14ac:dyDescent="0.2">
      <c r="A1114" s="15" t="s">
        <v>0</v>
      </c>
      <c r="B1114" s="429"/>
      <c r="C1114" s="404"/>
      <c r="D1114" s="36" t="s">
        <v>1640</v>
      </c>
      <c r="E1114" s="37" t="s">
        <v>136</v>
      </c>
      <c r="F1114" s="441">
        <v>1</v>
      </c>
      <c r="G1114" s="407"/>
      <c r="H1114" s="408">
        <f>$F1114*G1114</f>
        <v>0</v>
      </c>
      <c r="I1114" s="442"/>
    </row>
    <row r="1115" spans="1:9" ht="12.75" hidden="1" x14ac:dyDescent="0.2">
      <c r="A1115" s="15" t="s">
        <v>0</v>
      </c>
      <c r="B1115" s="429"/>
      <c r="C1115" s="404"/>
      <c r="D1115" s="36" t="s">
        <v>1641</v>
      </c>
      <c r="E1115" s="37" t="s">
        <v>136</v>
      </c>
      <c r="F1115" s="415">
        <v>1</v>
      </c>
      <c r="G1115" s="407"/>
      <c r="H1115" s="408">
        <f>$F1115*G1115</f>
        <v>0</v>
      </c>
      <c r="I1115" s="416"/>
    </row>
    <row r="1116" spans="1:9" ht="12.75" hidden="1" x14ac:dyDescent="0.2">
      <c r="A1116" s="15" t="s">
        <v>0</v>
      </c>
      <c r="B1116" s="429"/>
      <c r="C1116" s="404"/>
      <c r="D1116" s="445"/>
      <c r="F1116" s="413"/>
      <c r="G1116" s="407"/>
      <c r="H1116" s="13"/>
      <c r="I1116" s="414"/>
    </row>
    <row r="1117" spans="1:9" ht="33.75" hidden="1" x14ac:dyDescent="0.2">
      <c r="A1117" s="15" t="s">
        <v>0</v>
      </c>
      <c r="B1117" s="485"/>
      <c r="C1117" s="400">
        <v>5</v>
      </c>
      <c r="D1117" s="445" t="s">
        <v>1642</v>
      </c>
      <c r="E1117" s="435"/>
      <c r="F1117" s="436"/>
      <c r="G1117" s="407"/>
      <c r="H1117" s="481"/>
      <c r="I1117" s="437"/>
    </row>
    <row r="1118" spans="1:9" ht="33.75" hidden="1" x14ac:dyDescent="0.2">
      <c r="A1118" s="15" t="s">
        <v>0</v>
      </c>
      <c r="B1118" s="485"/>
      <c r="C1118" s="404"/>
      <c r="D1118" s="445" t="s">
        <v>1643</v>
      </c>
      <c r="F1118" s="413"/>
      <c r="G1118" s="407"/>
      <c r="H1118" s="13"/>
      <c r="I1118" s="414"/>
    </row>
    <row r="1119" spans="1:9" ht="22.5" hidden="1" x14ac:dyDescent="0.2">
      <c r="A1119" s="15" t="s">
        <v>0</v>
      </c>
      <c r="B1119" s="485"/>
      <c r="C1119" s="404"/>
      <c r="D1119" s="445" t="s">
        <v>1644</v>
      </c>
      <c r="E1119" s="15" t="s">
        <v>1094</v>
      </c>
      <c r="F1119" s="441">
        <v>2</v>
      </c>
      <c r="G1119" s="407"/>
      <c r="H1119" s="408">
        <f>$F1119*G1119</f>
        <v>0</v>
      </c>
      <c r="I1119" s="442"/>
    </row>
    <row r="1120" spans="1:9" hidden="1" x14ac:dyDescent="0.2">
      <c r="A1120" s="15" t="s">
        <v>0</v>
      </c>
      <c r="B1120" s="485"/>
      <c r="C1120" s="404"/>
      <c r="D1120" s="445"/>
      <c r="F1120" s="413"/>
      <c r="G1120" s="407"/>
      <c r="H1120" s="13"/>
      <c r="I1120" s="414"/>
    </row>
    <row r="1121" spans="1:9" ht="22.5" hidden="1" x14ac:dyDescent="0.2">
      <c r="A1121" s="15" t="s">
        <v>0</v>
      </c>
      <c r="B1121" s="429"/>
      <c r="C1121" s="400">
        <v>6</v>
      </c>
      <c r="D1121" s="389" t="s">
        <v>1645</v>
      </c>
      <c r="E1121" s="28"/>
      <c r="F1121" s="374"/>
      <c r="G1121" s="407"/>
      <c r="H1121" s="13"/>
      <c r="I1121" s="376"/>
    </row>
    <row r="1122" spans="1:9" ht="12.75" hidden="1" x14ac:dyDescent="0.2">
      <c r="A1122" s="15" t="s">
        <v>0</v>
      </c>
      <c r="B1122" s="429"/>
      <c r="C1122" s="404"/>
      <c r="D1122" s="389" t="s">
        <v>1646</v>
      </c>
      <c r="E1122" s="37" t="s">
        <v>136</v>
      </c>
      <c r="F1122" s="415">
        <v>6</v>
      </c>
      <c r="G1122" s="407"/>
      <c r="H1122" s="408">
        <f>$F1122*G1122</f>
        <v>0</v>
      </c>
      <c r="I1122" s="416"/>
    </row>
    <row r="1123" spans="1:9" ht="12.75" hidden="1" x14ac:dyDescent="0.2">
      <c r="A1123" s="15" t="s">
        <v>0</v>
      </c>
      <c r="B1123" s="429"/>
      <c r="C1123" s="404"/>
      <c r="D1123" s="389" t="s">
        <v>1626</v>
      </c>
      <c r="E1123" s="37" t="s">
        <v>136</v>
      </c>
      <c r="F1123" s="415">
        <v>1</v>
      </c>
      <c r="G1123" s="407"/>
      <c r="H1123" s="408">
        <f>$F1123*G1123</f>
        <v>0</v>
      </c>
      <c r="I1123" s="416"/>
    </row>
    <row r="1124" spans="1:9" ht="12.75" hidden="1" x14ac:dyDescent="0.2">
      <c r="A1124" s="15" t="s">
        <v>0</v>
      </c>
      <c r="B1124" s="429"/>
      <c r="C1124" s="404"/>
      <c r="D1124" s="389"/>
      <c r="E1124" s="37"/>
      <c r="F1124" s="413"/>
      <c r="G1124" s="407"/>
      <c r="H1124" s="13"/>
      <c r="I1124" s="414"/>
    </row>
    <row r="1125" spans="1:9" ht="33.75" hidden="1" x14ac:dyDescent="0.2">
      <c r="A1125" s="15" t="s">
        <v>0</v>
      </c>
      <c r="C1125" s="400">
        <v>7</v>
      </c>
      <c r="D1125" s="36" t="s">
        <v>1647</v>
      </c>
      <c r="E1125" s="16"/>
      <c r="F1125" s="345"/>
      <c r="G1125" s="407"/>
      <c r="H1125" s="13"/>
      <c r="I1125" s="378"/>
    </row>
    <row r="1126" spans="1:9" hidden="1" x14ac:dyDescent="0.2">
      <c r="A1126" s="15" t="s">
        <v>0</v>
      </c>
      <c r="C1126" s="404"/>
      <c r="D1126" s="36" t="s">
        <v>1626</v>
      </c>
      <c r="E1126" s="37" t="s">
        <v>136</v>
      </c>
      <c r="F1126" s="441">
        <v>1</v>
      </c>
      <c r="G1126" s="407"/>
      <c r="H1126" s="408">
        <f>$F1126*G1126</f>
        <v>0</v>
      </c>
      <c r="I1126" s="442"/>
    </row>
    <row r="1127" spans="1:9" hidden="1" x14ac:dyDescent="0.2">
      <c r="A1127" s="15" t="s">
        <v>0</v>
      </c>
      <c r="C1127" s="404"/>
      <c r="D1127" s="36" t="s">
        <v>1627</v>
      </c>
      <c r="E1127" s="37" t="s">
        <v>136</v>
      </c>
      <c r="F1127" s="441">
        <v>6</v>
      </c>
      <c r="G1127" s="407"/>
      <c r="H1127" s="408">
        <f>$F1127*G1127</f>
        <v>0</v>
      </c>
      <c r="I1127" s="442"/>
    </row>
    <row r="1128" spans="1:9" hidden="1" x14ac:dyDescent="0.2">
      <c r="A1128" s="15" t="s">
        <v>0</v>
      </c>
      <c r="C1128" s="404"/>
      <c r="F1128" s="345"/>
      <c r="G1128" s="407"/>
      <c r="H1128" s="13"/>
      <c r="I1128" s="378"/>
    </row>
    <row r="1129" spans="1:9" ht="22.5" hidden="1" x14ac:dyDescent="0.2">
      <c r="A1129" s="15" t="s">
        <v>0</v>
      </c>
      <c r="B1129" s="429"/>
      <c r="C1129" s="400">
        <v>8</v>
      </c>
      <c r="D1129" s="387" t="s">
        <v>1648</v>
      </c>
      <c r="F1129" s="345"/>
      <c r="G1129" s="407"/>
      <c r="H1129" s="13"/>
      <c r="I1129" s="378"/>
    </row>
    <row r="1130" spans="1:9" ht="12.75" hidden="1" x14ac:dyDescent="0.2">
      <c r="A1130" s="15" t="s">
        <v>0</v>
      </c>
      <c r="B1130" s="429"/>
      <c r="C1130" s="404"/>
      <c r="D1130" s="389" t="s">
        <v>1649</v>
      </c>
      <c r="E1130" s="15" t="s">
        <v>149</v>
      </c>
      <c r="F1130" s="345">
        <v>15</v>
      </c>
      <c r="G1130" s="407"/>
      <c r="H1130" s="408">
        <f>$F1130*G1130</f>
        <v>0</v>
      </c>
      <c r="I1130" s="378"/>
    </row>
    <row r="1131" spans="1:9" ht="12.75" hidden="1" x14ac:dyDescent="0.2">
      <c r="A1131" s="15" t="s">
        <v>0</v>
      </c>
      <c r="B1131" s="429"/>
      <c r="C1131" s="404"/>
      <c r="D1131" s="389"/>
      <c r="F1131" s="345"/>
      <c r="G1131" s="407"/>
      <c r="H1131" s="13"/>
      <c r="I1131" s="378"/>
    </row>
    <row r="1132" spans="1:9" ht="56.25" hidden="1" x14ac:dyDescent="0.2">
      <c r="A1132" s="15" t="s">
        <v>0</v>
      </c>
      <c r="B1132" s="429"/>
      <c r="C1132" s="400">
        <v>9</v>
      </c>
      <c r="D1132" s="36" t="s">
        <v>1650</v>
      </c>
      <c r="F1132" s="345"/>
      <c r="G1132" s="407"/>
      <c r="H1132" s="13"/>
      <c r="I1132" s="378"/>
    </row>
    <row r="1133" spans="1:9" ht="12.75" hidden="1" x14ac:dyDescent="0.2">
      <c r="A1133" s="15" t="s">
        <v>0</v>
      </c>
      <c r="B1133" s="429"/>
      <c r="C1133" s="400"/>
      <c r="F1133" s="345"/>
      <c r="G1133" s="407"/>
      <c r="H1133" s="13"/>
      <c r="I1133" s="378"/>
    </row>
    <row r="1134" spans="1:9" ht="12.75" hidden="1" x14ac:dyDescent="0.2">
      <c r="A1134" s="15" t="s">
        <v>0</v>
      </c>
      <c r="B1134" s="429"/>
      <c r="C1134" s="400"/>
      <c r="D1134" s="36" t="s">
        <v>1651</v>
      </c>
      <c r="F1134" s="345"/>
      <c r="G1134" s="407"/>
      <c r="H1134" s="13"/>
      <c r="I1134" s="378"/>
    </row>
    <row r="1135" spans="1:9" ht="12.75" hidden="1" x14ac:dyDescent="0.2">
      <c r="A1135" s="15" t="s">
        <v>0</v>
      </c>
      <c r="B1135" s="429"/>
      <c r="C1135" s="404"/>
      <c r="D1135" s="383" t="s">
        <v>1652</v>
      </c>
      <c r="E1135" s="15" t="s">
        <v>149</v>
      </c>
      <c r="F1135" s="345">
        <v>270</v>
      </c>
      <c r="G1135" s="407"/>
      <c r="H1135" s="408">
        <f>$F1135*G1135</f>
        <v>0</v>
      </c>
      <c r="I1135" s="378"/>
    </row>
    <row r="1136" spans="1:9" ht="12.75" hidden="1" x14ac:dyDescent="0.2">
      <c r="A1136" s="15" t="s">
        <v>0</v>
      </c>
      <c r="B1136" s="429"/>
      <c r="C1136" s="404"/>
      <c r="D1136" s="383"/>
      <c r="F1136" s="345"/>
      <c r="G1136" s="407"/>
      <c r="H1136" s="13"/>
      <c r="I1136" s="378"/>
    </row>
    <row r="1137" spans="1:9" ht="12.75" hidden="1" x14ac:dyDescent="0.2">
      <c r="A1137" s="15" t="s">
        <v>0</v>
      </c>
      <c r="B1137" s="429"/>
      <c r="C1137" s="400"/>
      <c r="D1137" s="36" t="s">
        <v>1653</v>
      </c>
      <c r="F1137" s="345"/>
      <c r="G1137" s="407"/>
      <c r="H1137" s="13"/>
      <c r="I1137" s="378"/>
    </row>
    <row r="1138" spans="1:9" ht="12.75" hidden="1" x14ac:dyDescent="0.2">
      <c r="A1138" s="15" t="s">
        <v>0</v>
      </c>
      <c r="B1138" s="429"/>
      <c r="C1138" s="404"/>
      <c r="D1138" s="383" t="s">
        <v>1654</v>
      </c>
      <c r="E1138" s="15" t="s">
        <v>149</v>
      </c>
      <c r="F1138" s="345">
        <v>15</v>
      </c>
      <c r="G1138" s="407"/>
      <c r="H1138" s="408">
        <f>$F1138*G1138</f>
        <v>0</v>
      </c>
      <c r="I1138" s="378"/>
    </row>
    <row r="1139" spans="1:9" ht="12.75" hidden="1" x14ac:dyDescent="0.2">
      <c r="A1139" s="15" t="s">
        <v>0</v>
      </c>
      <c r="B1139" s="429"/>
      <c r="C1139" s="404"/>
      <c r="D1139" s="383" t="s">
        <v>1655</v>
      </c>
      <c r="E1139" s="15" t="s">
        <v>149</v>
      </c>
      <c r="F1139" s="345">
        <v>8</v>
      </c>
      <c r="G1139" s="407"/>
      <c r="H1139" s="408">
        <f>$F1139*G1139</f>
        <v>0</v>
      </c>
      <c r="I1139" s="378"/>
    </row>
    <row r="1140" spans="1:9" ht="12.75" hidden="1" x14ac:dyDescent="0.2">
      <c r="A1140" s="15" t="s">
        <v>0</v>
      </c>
      <c r="B1140" s="429"/>
      <c r="C1140" s="404"/>
      <c r="D1140" s="383"/>
      <c r="F1140" s="345"/>
      <c r="G1140" s="407"/>
      <c r="H1140" s="13"/>
      <c r="I1140" s="378"/>
    </row>
    <row r="1141" spans="1:9" ht="45" hidden="1" x14ac:dyDescent="0.2">
      <c r="A1141" s="15" t="s">
        <v>0</v>
      </c>
      <c r="B1141" s="429"/>
      <c r="C1141" s="400">
        <v>10</v>
      </c>
      <c r="D1141" s="364" t="s">
        <v>1656</v>
      </c>
      <c r="E1141" s="482"/>
      <c r="F1141" s="486"/>
      <c r="G1141" s="407"/>
      <c r="H1141" s="13"/>
      <c r="I1141" s="487"/>
    </row>
    <row r="1142" spans="1:9" ht="22.5" hidden="1" x14ac:dyDescent="0.2">
      <c r="A1142" s="15" t="s">
        <v>0</v>
      </c>
      <c r="C1142" s="404"/>
      <c r="D1142" s="36" t="s">
        <v>1657</v>
      </c>
      <c r="F1142" s="345"/>
      <c r="G1142" s="407"/>
      <c r="H1142" s="13"/>
      <c r="I1142" s="378"/>
    </row>
    <row r="1143" spans="1:9" ht="12.75" hidden="1" x14ac:dyDescent="0.2">
      <c r="A1143" s="15" t="s">
        <v>0</v>
      </c>
      <c r="B1143" s="429"/>
      <c r="C1143" s="404"/>
      <c r="D1143" s="389" t="s">
        <v>1658</v>
      </c>
      <c r="E1143" s="482"/>
      <c r="F1143" s="486"/>
      <c r="G1143" s="407"/>
      <c r="H1143" s="13"/>
      <c r="I1143" s="487"/>
    </row>
    <row r="1144" spans="1:9" ht="12.75" hidden="1" x14ac:dyDescent="0.2">
      <c r="A1144" s="15" t="s">
        <v>0</v>
      </c>
      <c r="B1144" s="429"/>
      <c r="C1144" s="404"/>
      <c r="D1144" s="389" t="s">
        <v>1659</v>
      </c>
      <c r="E1144" s="482"/>
      <c r="F1144" s="486"/>
      <c r="G1144" s="407"/>
      <c r="H1144" s="13"/>
      <c r="I1144" s="487"/>
    </row>
    <row r="1145" spans="1:9" ht="12.75" hidden="1" x14ac:dyDescent="0.2">
      <c r="A1145" s="15" t="s">
        <v>0</v>
      </c>
      <c r="B1145" s="429"/>
      <c r="C1145" s="404"/>
      <c r="D1145" s="387" t="s">
        <v>1660</v>
      </c>
      <c r="E1145" s="37"/>
      <c r="F1145" s="345"/>
      <c r="G1145" s="407"/>
      <c r="H1145" s="13"/>
      <c r="I1145" s="378"/>
    </row>
    <row r="1146" spans="1:9" ht="12.75" hidden="1" x14ac:dyDescent="0.2">
      <c r="A1146" s="15" t="s">
        <v>0</v>
      </c>
      <c r="B1146" s="429"/>
      <c r="C1146" s="404"/>
      <c r="D1146" s="387" t="s">
        <v>1661</v>
      </c>
      <c r="E1146" s="37" t="s">
        <v>1662</v>
      </c>
      <c r="F1146" s="374">
        <f>F1130+F1138</f>
        <v>30</v>
      </c>
      <c r="G1146" s="407"/>
      <c r="H1146" s="408">
        <f>$F1146*G1146</f>
        <v>0</v>
      </c>
      <c r="I1146" s="376"/>
    </row>
    <row r="1147" spans="1:9" ht="12.75" hidden="1" x14ac:dyDescent="0.2">
      <c r="A1147" s="15" t="s">
        <v>0</v>
      </c>
      <c r="B1147" s="429"/>
      <c r="C1147" s="404"/>
      <c r="D1147" s="387" t="s">
        <v>1663</v>
      </c>
      <c r="E1147" s="37" t="s">
        <v>1662</v>
      </c>
      <c r="F1147" s="374">
        <f>F1139</f>
        <v>8</v>
      </c>
      <c r="G1147" s="407"/>
      <c r="H1147" s="408">
        <f>$F1147*G1147</f>
        <v>0</v>
      </c>
      <c r="I1147" s="376"/>
    </row>
    <row r="1148" spans="1:9" ht="12.75" hidden="1" x14ac:dyDescent="0.2">
      <c r="A1148" s="15" t="s">
        <v>0</v>
      </c>
      <c r="B1148" s="429"/>
      <c r="C1148" s="404"/>
      <c r="D1148" s="387"/>
      <c r="E1148" s="37"/>
      <c r="F1148" s="374"/>
      <c r="G1148" s="407"/>
      <c r="H1148" s="29"/>
      <c r="I1148" s="376"/>
    </row>
    <row r="1149" spans="1:9" ht="22.5" hidden="1" x14ac:dyDescent="0.2">
      <c r="A1149" s="15" t="s">
        <v>0</v>
      </c>
      <c r="B1149" s="28"/>
      <c r="C1149" s="400">
        <v>11</v>
      </c>
      <c r="D1149" s="389" t="s">
        <v>1664</v>
      </c>
      <c r="E1149" s="37"/>
      <c r="F1149" s="413"/>
      <c r="G1149" s="407"/>
      <c r="H1149" s="29"/>
      <c r="I1149" s="414"/>
    </row>
    <row r="1150" spans="1:9" hidden="1" x14ac:dyDescent="0.2">
      <c r="A1150" s="15" t="s">
        <v>0</v>
      </c>
      <c r="B1150" s="28"/>
      <c r="C1150" s="410"/>
      <c r="D1150" s="389" t="s">
        <v>1665</v>
      </c>
      <c r="E1150" s="37" t="s">
        <v>136</v>
      </c>
      <c r="F1150" s="415">
        <v>4</v>
      </c>
      <c r="G1150" s="407"/>
      <c r="H1150" s="408">
        <f>$F1150*G1150</f>
        <v>0</v>
      </c>
      <c r="I1150" s="416"/>
    </row>
    <row r="1151" spans="1:9" hidden="1" x14ac:dyDescent="0.2">
      <c r="A1151" s="15" t="s">
        <v>0</v>
      </c>
      <c r="B1151" s="28"/>
      <c r="C1151" s="410"/>
      <c r="D1151" s="389"/>
      <c r="E1151" s="37"/>
      <c r="F1151" s="413"/>
      <c r="G1151" s="407"/>
      <c r="H1151" s="29"/>
      <c r="I1151" s="414"/>
    </row>
    <row r="1152" spans="1:9" hidden="1" x14ac:dyDescent="0.2">
      <c r="A1152" s="15" t="s">
        <v>0</v>
      </c>
      <c r="B1152" s="28"/>
      <c r="C1152" s="400">
        <v>12</v>
      </c>
      <c r="D1152" s="389" t="s">
        <v>1666</v>
      </c>
      <c r="E1152" s="37" t="s">
        <v>136</v>
      </c>
      <c r="F1152" s="415">
        <v>4</v>
      </c>
      <c r="G1152" s="407"/>
      <c r="H1152" s="408">
        <f>$F1152*G1152</f>
        <v>0</v>
      </c>
      <c r="I1152" s="416"/>
    </row>
    <row r="1153" spans="1:9" ht="12.75" hidden="1" x14ac:dyDescent="0.2">
      <c r="A1153" s="15" t="s">
        <v>0</v>
      </c>
      <c r="B1153" s="429"/>
      <c r="C1153" s="404"/>
      <c r="D1153" s="387"/>
      <c r="E1153" s="37"/>
      <c r="F1153" s="374"/>
      <c r="G1153" s="407"/>
      <c r="H1153" s="13"/>
      <c r="I1153" s="376"/>
    </row>
    <row r="1154" spans="1:9" ht="12.75" hidden="1" x14ac:dyDescent="0.2">
      <c r="A1154" s="15" t="s">
        <v>221</v>
      </c>
      <c r="B1154" s="488"/>
      <c r="C1154" s="431" t="s">
        <v>1611</v>
      </c>
      <c r="D1154" s="489" t="str">
        <f>"UKUPNO: "&amp;D1073</f>
        <v>UKUPNO: NADOPUNA SLATKE VODE</v>
      </c>
      <c r="E1154" s="430"/>
      <c r="F1154" s="490"/>
      <c r="G1154" s="491"/>
      <c r="H1154" s="348">
        <f>SUM(H1079:H1153)</f>
        <v>0</v>
      </c>
      <c r="I1154" s="492"/>
    </row>
    <row r="1155" spans="1:9" x14ac:dyDescent="0.2">
      <c r="A1155" s="15" t="s">
        <v>0</v>
      </c>
      <c r="B1155" s="28" t="s">
        <v>1667</v>
      </c>
      <c r="C1155" s="398" t="s">
        <v>1668</v>
      </c>
      <c r="D1155" s="399" t="s">
        <v>1669</v>
      </c>
      <c r="E1155" s="37"/>
      <c r="F1155" s="374"/>
      <c r="G1155" s="407"/>
      <c r="H1155" s="29"/>
      <c r="I1155" s="376"/>
    </row>
    <row r="1156" spans="1:9" x14ac:dyDescent="0.2">
      <c r="A1156" s="15" t="s">
        <v>0</v>
      </c>
      <c r="B1156" s="28" t="s">
        <v>1667</v>
      </c>
      <c r="C1156" s="398"/>
      <c r="D1156" s="399"/>
      <c r="E1156" s="37"/>
      <c r="F1156" s="374"/>
      <c r="G1156" s="407"/>
      <c r="H1156" s="29"/>
      <c r="I1156" s="376"/>
    </row>
    <row r="1157" spans="1:9" ht="22.5" x14ac:dyDescent="0.2">
      <c r="A1157" s="15" t="s">
        <v>0</v>
      </c>
      <c r="B1157" s="28" t="s">
        <v>1667</v>
      </c>
      <c r="C1157" s="400">
        <v>1</v>
      </c>
      <c r="D1157" s="387" t="s">
        <v>1670</v>
      </c>
      <c r="E1157" s="37"/>
      <c r="F1157" s="374"/>
      <c r="G1157" s="407"/>
      <c r="H1157" s="13"/>
      <c r="I1157" s="376"/>
    </row>
    <row r="1158" spans="1:9" ht="22.5" x14ac:dyDescent="0.2">
      <c r="A1158" s="15" t="s">
        <v>0</v>
      </c>
      <c r="B1158" s="28" t="s">
        <v>1667</v>
      </c>
      <c r="C1158" s="404" t="s">
        <v>108</v>
      </c>
      <c r="D1158" s="387" t="s">
        <v>1671</v>
      </c>
      <c r="E1158" s="37"/>
      <c r="F1158" s="374"/>
      <c r="G1158" s="407"/>
      <c r="H1158" s="13"/>
      <c r="I1158" s="376"/>
    </row>
    <row r="1159" spans="1:9" x14ac:dyDescent="0.2">
      <c r="A1159" s="15" t="s">
        <v>0</v>
      </c>
      <c r="B1159" s="28" t="s">
        <v>1667</v>
      </c>
      <c r="C1159" s="404" t="s">
        <v>108</v>
      </c>
      <c r="D1159" s="387" t="s">
        <v>1672</v>
      </c>
      <c r="E1159" s="37"/>
      <c r="F1159" s="374"/>
      <c r="G1159" s="407"/>
      <c r="H1159" s="13"/>
      <c r="I1159" s="376"/>
    </row>
    <row r="1160" spans="1:9" ht="22.5" x14ac:dyDescent="0.2">
      <c r="A1160" s="15" t="s">
        <v>0</v>
      </c>
      <c r="B1160" s="28" t="s">
        <v>1667</v>
      </c>
      <c r="C1160" s="404" t="s">
        <v>108</v>
      </c>
      <c r="D1160" s="387" t="s">
        <v>1673</v>
      </c>
      <c r="E1160" s="37"/>
      <c r="F1160" s="374"/>
      <c r="G1160" s="407"/>
      <c r="H1160" s="13"/>
      <c r="I1160" s="376"/>
    </row>
    <row r="1161" spans="1:9" ht="33.75" x14ac:dyDescent="0.2">
      <c r="A1161" s="15" t="s">
        <v>0</v>
      </c>
      <c r="B1161" s="28" t="s">
        <v>1667</v>
      </c>
      <c r="C1161" s="404" t="s">
        <v>108</v>
      </c>
      <c r="D1161" s="387" t="s">
        <v>1674</v>
      </c>
      <c r="E1161" s="37"/>
      <c r="F1161" s="374"/>
      <c r="G1161" s="407"/>
      <c r="H1161" s="13"/>
      <c r="I1161" s="376"/>
    </row>
    <row r="1162" spans="1:9" x14ac:dyDescent="0.2">
      <c r="A1162" s="15" t="s">
        <v>0</v>
      </c>
      <c r="B1162" s="28" t="s">
        <v>1667</v>
      </c>
      <c r="C1162" s="404" t="s">
        <v>108</v>
      </c>
      <c r="D1162" s="387" t="s">
        <v>1675</v>
      </c>
      <c r="E1162" s="37"/>
      <c r="F1162" s="374"/>
      <c r="G1162" s="407"/>
      <c r="H1162" s="13"/>
      <c r="I1162" s="376"/>
    </row>
    <row r="1163" spans="1:9" ht="33.75" x14ac:dyDescent="0.2">
      <c r="A1163" s="15" t="s">
        <v>0</v>
      </c>
      <c r="B1163" s="28" t="s">
        <v>1667</v>
      </c>
      <c r="C1163" s="404" t="s">
        <v>108</v>
      </c>
      <c r="D1163" s="387" t="s">
        <v>1676</v>
      </c>
      <c r="E1163" s="37"/>
      <c r="F1163" s="374"/>
      <c r="G1163" s="407"/>
      <c r="H1163" s="13"/>
      <c r="I1163" s="376"/>
    </row>
    <row r="1164" spans="1:9" ht="22.5" x14ac:dyDescent="0.2">
      <c r="A1164" s="15" t="s">
        <v>0</v>
      </c>
      <c r="B1164" s="28" t="s">
        <v>1667</v>
      </c>
      <c r="C1164" s="404" t="s">
        <v>108</v>
      </c>
      <c r="D1164" s="387" t="s">
        <v>1677</v>
      </c>
      <c r="E1164" s="37"/>
      <c r="F1164" s="374"/>
      <c r="G1164" s="407"/>
      <c r="H1164" s="13"/>
      <c r="I1164" s="376"/>
    </row>
    <row r="1165" spans="1:9" ht="22.5" x14ac:dyDescent="0.2">
      <c r="A1165" s="15" t="s">
        <v>0</v>
      </c>
      <c r="B1165" s="28" t="s">
        <v>1667</v>
      </c>
      <c r="C1165" s="404" t="s">
        <v>108</v>
      </c>
      <c r="D1165" s="387" t="s">
        <v>1678</v>
      </c>
      <c r="E1165" s="37"/>
      <c r="F1165" s="374"/>
      <c r="G1165" s="407"/>
      <c r="H1165" s="13"/>
      <c r="I1165" s="376"/>
    </row>
    <row r="1166" spans="1:9" ht="22.5" x14ac:dyDescent="0.2">
      <c r="A1166" s="15" t="s">
        <v>0</v>
      </c>
      <c r="B1166" s="28" t="s">
        <v>1667</v>
      </c>
      <c r="C1166" s="404" t="s">
        <v>108</v>
      </c>
      <c r="D1166" s="387" t="s">
        <v>1679</v>
      </c>
      <c r="E1166" s="37"/>
      <c r="F1166" s="374"/>
      <c r="G1166" s="407"/>
      <c r="H1166" s="13"/>
      <c r="I1166" s="376"/>
    </row>
    <row r="1167" spans="1:9" x14ac:dyDescent="0.2">
      <c r="A1167" s="15" t="s">
        <v>0</v>
      </c>
      <c r="B1167" s="28" t="s">
        <v>1667</v>
      </c>
      <c r="C1167" s="404" t="s">
        <v>108</v>
      </c>
      <c r="D1167" s="387" t="s">
        <v>1680</v>
      </c>
      <c r="E1167" s="37"/>
      <c r="F1167" s="374"/>
      <c r="G1167" s="407"/>
      <c r="H1167" s="13"/>
      <c r="I1167" s="376"/>
    </row>
    <row r="1168" spans="1:9" ht="22.5" x14ac:dyDescent="0.2">
      <c r="A1168" s="15" t="s">
        <v>0</v>
      </c>
      <c r="B1168" s="28" t="s">
        <v>1667</v>
      </c>
      <c r="C1168" s="404" t="s">
        <v>108</v>
      </c>
      <c r="D1168" s="387" t="s">
        <v>1681</v>
      </c>
      <c r="E1168" s="37"/>
      <c r="F1168" s="374"/>
      <c r="G1168" s="407"/>
      <c r="H1168" s="13"/>
      <c r="I1168" s="376"/>
    </row>
    <row r="1169" spans="1:9" ht="33.75" x14ac:dyDescent="0.2">
      <c r="A1169" s="15" t="s">
        <v>0</v>
      </c>
      <c r="B1169" s="28" t="s">
        <v>1667</v>
      </c>
      <c r="C1169" s="404" t="s">
        <v>108</v>
      </c>
      <c r="D1169" s="387" t="s">
        <v>1682</v>
      </c>
      <c r="E1169" s="37"/>
      <c r="F1169" s="374"/>
      <c r="G1169" s="407"/>
      <c r="H1169" s="13"/>
      <c r="I1169" s="376"/>
    </row>
    <row r="1170" spans="1:9" ht="33.75" x14ac:dyDescent="0.2">
      <c r="A1170" s="15" t="s">
        <v>0</v>
      </c>
      <c r="B1170" s="28" t="s">
        <v>1667</v>
      </c>
      <c r="C1170" s="404" t="s">
        <v>108</v>
      </c>
      <c r="D1170" s="387" t="s">
        <v>1683</v>
      </c>
      <c r="E1170" s="30"/>
      <c r="F1170" s="31"/>
      <c r="G1170" s="407"/>
      <c r="H1170" s="13"/>
      <c r="I1170" s="33"/>
    </row>
    <row r="1171" spans="1:9" ht="22.5" x14ac:dyDescent="0.2">
      <c r="A1171" s="15" t="s">
        <v>0</v>
      </c>
      <c r="B1171" s="28" t="s">
        <v>1667</v>
      </c>
      <c r="C1171" s="404" t="s">
        <v>108</v>
      </c>
      <c r="D1171" s="387" t="s">
        <v>1684</v>
      </c>
      <c r="E1171" s="30"/>
      <c r="F1171" s="31"/>
      <c r="G1171" s="407"/>
      <c r="H1171" s="13"/>
      <c r="I1171" s="33"/>
    </row>
    <row r="1172" spans="1:9" x14ac:dyDescent="0.2">
      <c r="A1172" s="15" t="s">
        <v>0</v>
      </c>
      <c r="B1172" s="28" t="s">
        <v>1667</v>
      </c>
      <c r="C1172" s="404" t="s">
        <v>108</v>
      </c>
      <c r="D1172" s="387" t="s">
        <v>1685</v>
      </c>
      <c r="E1172" s="37"/>
      <c r="F1172" s="345"/>
      <c r="G1172" s="407"/>
      <c r="H1172" s="13"/>
      <c r="I1172" s="378"/>
    </row>
    <row r="1173" spans="1:9" x14ac:dyDescent="0.2">
      <c r="A1173" s="15" t="s">
        <v>0</v>
      </c>
      <c r="B1173" s="28" t="s">
        <v>1667</v>
      </c>
      <c r="C1173" s="404" t="s">
        <v>108</v>
      </c>
      <c r="D1173" s="387" t="s">
        <v>1686</v>
      </c>
      <c r="E1173" s="30"/>
      <c r="F1173" s="31"/>
      <c r="G1173" s="407"/>
      <c r="H1173" s="13"/>
      <c r="I1173" s="33"/>
    </row>
    <row r="1174" spans="1:9" x14ac:dyDescent="0.2">
      <c r="A1174" s="15" t="s">
        <v>0</v>
      </c>
      <c r="B1174" s="28" t="s">
        <v>1667</v>
      </c>
      <c r="C1174" s="404" t="s">
        <v>108</v>
      </c>
      <c r="D1174" s="387" t="s">
        <v>1687</v>
      </c>
      <c r="E1174" s="37" t="s">
        <v>136</v>
      </c>
      <c r="F1174" s="472">
        <v>1</v>
      </c>
      <c r="G1174" s="407"/>
      <c r="H1174" s="408">
        <f t="shared" ref="H1174:H1180" si="17">G1174*$F1174</f>
        <v>0</v>
      </c>
      <c r="I1174" s="473"/>
    </row>
    <row r="1175" spans="1:9" x14ac:dyDescent="0.2">
      <c r="A1175" s="15" t="s">
        <v>0</v>
      </c>
      <c r="B1175" s="28" t="s">
        <v>1667</v>
      </c>
      <c r="C1175" s="404" t="s">
        <v>108</v>
      </c>
      <c r="D1175" s="387" t="s">
        <v>1688</v>
      </c>
      <c r="E1175" s="37" t="s">
        <v>136</v>
      </c>
      <c r="F1175" s="472">
        <v>1</v>
      </c>
      <c r="G1175" s="407"/>
      <c r="H1175" s="408">
        <f t="shared" si="17"/>
        <v>0</v>
      </c>
      <c r="I1175" s="473"/>
    </row>
    <row r="1176" spans="1:9" x14ac:dyDescent="0.2">
      <c r="A1176" s="15" t="s">
        <v>0</v>
      </c>
      <c r="B1176" s="28" t="s">
        <v>1667</v>
      </c>
      <c r="C1176" s="404" t="s">
        <v>108</v>
      </c>
      <c r="D1176" s="387" t="s">
        <v>1689</v>
      </c>
      <c r="E1176" s="37" t="s">
        <v>136</v>
      </c>
      <c r="F1176" s="472">
        <v>3</v>
      </c>
      <c r="G1176" s="407"/>
      <c r="H1176" s="408">
        <f t="shared" si="17"/>
        <v>0</v>
      </c>
      <c r="I1176" s="473"/>
    </row>
    <row r="1177" spans="1:9" ht="22.5" x14ac:dyDescent="0.2">
      <c r="A1177" s="15" t="s">
        <v>0</v>
      </c>
      <c r="B1177" s="28" t="s">
        <v>1667</v>
      </c>
      <c r="C1177" s="404" t="s">
        <v>108</v>
      </c>
      <c r="D1177" s="36" t="s">
        <v>1690</v>
      </c>
      <c r="E1177" s="37" t="s">
        <v>136</v>
      </c>
      <c r="F1177" s="472">
        <v>1</v>
      </c>
      <c r="G1177" s="407"/>
      <c r="H1177" s="408">
        <f t="shared" si="17"/>
        <v>0</v>
      </c>
      <c r="I1177" s="473"/>
    </row>
    <row r="1178" spans="1:9" ht="22.5" x14ac:dyDescent="0.2">
      <c r="A1178" s="15" t="s">
        <v>0</v>
      </c>
      <c r="B1178" s="28" t="s">
        <v>1667</v>
      </c>
      <c r="C1178" s="404" t="s">
        <v>108</v>
      </c>
      <c r="D1178" s="387" t="s">
        <v>1691</v>
      </c>
      <c r="E1178" s="37" t="s">
        <v>136</v>
      </c>
      <c r="F1178" s="472">
        <v>1</v>
      </c>
      <c r="G1178" s="407"/>
      <c r="H1178" s="408">
        <f t="shared" si="17"/>
        <v>0</v>
      </c>
      <c r="I1178" s="473"/>
    </row>
    <row r="1179" spans="1:9" ht="22.5" x14ac:dyDescent="0.2">
      <c r="A1179" s="15" t="s">
        <v>0</v>
      </c>
      <c r="B1179" s="28" t="s">
        <v>1667</v>
      </c>
      <c r="C1179" s="404" t="s">
        <v>108</v>
      </c>
      <c r="D1179" s="387" t="s">
        <v>1692</v>
      </c>
      <c r="E1179" s="37" t="s">
        <v>136</v>
      </c>
      <c r="F1179" s="472">
        <v>1</v>
      </c>
      <c r="G1179" s="407"/>
      <c r="H1179" s="408">
        <f t="shared" si="17"/>
        <v>0</v>
      </c>
      <c r="I1179" s="473"/>
    </row>
    <row r="1180" spans="1:9" ht="22.5" x14ac:dyDescent="0.2">
      <c r="A1180" s="15" t="s">
        <v>0</v>
      </c>
      <c r="B1180" s="28" t="s">
        <v>1667</v>
      </c>
      <c r="C1180" s="404" t="s">
        <v>108</v>
      </c>
      <c r="D1180" s="387" t="s">
        <v>1693</v>
      </c>
      <c r="E1180" s="37" t="s">
        <v>136</v>
      </c>
      <c r="F1180" s="472">
        <v>2</v>
      </c>
      <c r="G1180" s="407"/>
      <c r="H1180" s="408">
        <f t="shared" si="17"/>
        <v>0</v>
      </c>
      <c r="I1180" s="473"/>
    </row>
    <row r="1181" spans="1:9" ht="22.5" x14ac:dyDescent="0.2">
      <c r="A1181" s="15" t="s">
        <v>0</v>
      </c>
      <c r="B1181" s="28" t="s">
        <v>1667</v>
      </c>
      <c r="C1181" s="404" t="s">
        <v>108</v>
      </c>
      <c r="D1181" s="387" t="s">
        <v>1694</v>
      </c>
      <c r="E1181" s="30"/>
      <c r="F1181" s="493"/>
      <c r="G1181" s="407"/>
      <c r="H1181" s="13"/>
      <c r="I1181" s="494"/>
    </row>
    <row r="1182" spans="1:9" ht="22.5" x14ac:dyDescent="0.2">
      <c r="A1182" s="15" t="s">
        <v>0</v>
      </c>
      <c r="B1182" s="28" t="s">
        <v>1667</v>
      </c>
      <c r="C1182" s="404" t="s">
        <v>108</v>
      </c>
      <c r="D1182" s="387" t="s">
        <v>1695</v>
      </c>
      <c r="E1182" s="37" t="s">
        <v>136</v>
      </c>
      <c r="F1182" s="472">
        <v>1</v>
      </c>
      <c r="G1182" s="407"/>
      <c r="H1182" s="408">
        <f t="shared" ref="H1182:H1187" si="18">G1182*$F1182</f>
        <v>0</v>
      </c>
      <c r="I1182" s="473"/>
    </row>
    <row r="1183" spans="1:9" ht="22.5" x14ac:dyDescent="0.2">
      <c r="A1183" s="15" t="s">
        <v>0</v>
      </c>
      <c r="B1183" s="28" t="s">
        <v>1667</v>
      </c>
      <c r="C1183" s="404" t="s">
        <v>108</v>
      </c>
      <c r="D1183" s="387" t="s">
        <v>1696</v>
      </c>
      <c r="E1183" s="37" t="s">
        <v>136</v>
      </c>
      <c r="F1183" s="472">
        <v>2</v>
      </c>
      <c r="G1183" s="407"/>
      <c r="H1183" s="408">
        <f t="shared" si="18"/>
        <v>0</v>
      </c>
      <c r="I1183" s="473"/>
    </row>
    <row r="1184" spans="1:9" ht="33.75" x14ac:dyDescent="0.2">
      <c r="A1184" s="15" t="s">
        <v>0</v>
      </c>
      <c r="B1184" s="28" t="s">
        <v>1667</v>
      </c>
      <c r="C1184" s="404" t="s">
        <v>108</v>
      </c>
      <c r="D1184" s="387" t="s">
        <v>1697</v>
      </c>
      <c r="E1184" s="37" t="s">
        <v>136</v>
      </c>
      <c r="F1184" s="472">
        <v>2</v>
      </c>
      <c r="G1184" s="407"/>
      <c r="H1184" s="408">
        <f t="shared" si="18"/>
        <v>0</v>
      </c>
      <c r="I1184" s="473"/>
    </row>
    <row r="1185" spans="1:9" ht="22.5" x14ac:dyDescent="0.2">
      <c r="A1185" s="15" t="s">
        <v>0</v>
      </c>
      <c r="B1185" s="28" t="s">
        <v>1667</v>
      </c>
      <c r="C1185" s="404" t="s">
        <v>108</v>
      </c>
      <c r="D1185" s="387" t="s">
        <v>1698</v>
      </c>
      <c r="E1185" s="37" t="s">
        <v>136</v>
      </c>
      <c r="F1185" s="472">
        <v>1</v>
      </c>
      <c r="G1185" s="407"/>
      <c r="H1185" s="408">
        <f t="shared" si="18"/>
        <v>0</v>
      </c>
      <c r="I1185" s="473"/>
    </row>
    <row r="1186" spans="1:9" ht="22.5" x14ac:dyDescent="0.2">
      <c r="A1186" s="15" t="s">
        <v>0</v>
      </c>
      <c r="B1186" s="28" t="s">
        <v>1667</v>
      </c>
      <c r="C1186" s="404" t="s">
        <v>108</v>
      </c>
      <c r="D1186" s="387" t="s">
        <v>1699</v>
      </c>
      <c r="E1186" s="37" t="s">
        <v>136</v>
      </c>
      <c r="F1186" s="472">
        <v>1</v>
      </c>
      <c r="G1186" s="407"/>
      <c r="H1186" s="408">
        <f t="shared" si="18"/>
        <v>0</v>
      </c>
      <c r="I1186" s="473"/>
    </row>
    <row r="1187" spans="1:9" ht="33.75" x14ac:dyDescent="0.2">
      <c r="A1187" s="15" t="s">
        <v>0</v>
      </c>
      <c r="B1187" s="28" t="s">
        <v>1667</v>
      </c>
      <c r="C1187" s="404" t="s">
        <v>108</v>
      </c>
      <c r="D1187" s="387" t="s">
        <v>1700</v>
      </c>
      <c r="E1187" s="37" t="s">
        <v>136</v>
      </c>
      <c r="F1187" s="472">
        <v>2</v>
      </c>
      <c r="G1187" s="407"/>
      <c r="H1187" s="408">
        <f t="shared" si="18"/>
        <v>0</v>
      </c>
      <c r="I1187" s="473"/>
    </row>
    <row r="1188" spans="1:9" ht="22.5" x14ac:dyDescent="0.2">
      <c r="A1188" s="15" t="s">
        <v>0</v>
      </c>
      <c r="B1188" s="28" t="s">
        <v>1667</v>
      </c>
      <c r="C1188" s="404" t="s">
        <v>108</v>
      </c>
      <c r="D1188" s="387" t="s">
        <v>1701</v>
      </c>
      <c r="E1188" s="30"/>
      <c r="F1188" s="495"/>
      <c r="G1188" s="407"/>
      <c r="H1188" s="13"/>
      <c r="I1188" s="496"/>
    </row>
    <row r="1189" spans="1:9" ht="22.5" x14ac:dyDescent="0.2">
      <c r="A1189" s="15" t="s">
        <v>0</v>
      </c>
      <c r="B1189" s="28" t="s">
        <v>1667</v>
      </c>
      <c r="C1189" s="404" t="s">
        <v>108</v>
      </c>
      <c r="D1189" s="387" t="s">
        <v>1702</v>
      </c>
      <c r="E1189" s="37" t="s">
        <v>136</v>
      </c>
      <c r="F1189" s="497">
        <v>4</v>
      </c>
      <c r="G1189" s="407"/>
      <c r="H1189" s="408">
        <f t="shared" ref="H1189:H1194" si="19">G1189*$F1189</f>
        <v>0</v>
      </c>
      <c r="I1189" s="498"/>
    </row>
    <row r="1190" spans="1:9" ht="33.75" x14ac:dyDescent="0.2">
      <c r="A1190" s="15" t="s">
        <v>0</v>
      </c>
      <c r="B1190" s="28" t="s">
        <v>1667</v>
      </c>
      <c r="C1190" s="404" t="s">
        <v>108</v>
      </c>
      <c r="D1190" s="387" t="s">
        <v>1703</v>
      </c>
      <c r="E1190" s="37" t="s">
        <v>136</v>
      </c>
      <c r="F1190" s="472">
        <v>6</v>
      </c>
      <c r="G1190" s="407"/>
      <c r="H1190" s="408">
        <f t="shared" si="19"/>
        <v>0</v>
      </c>
      <c r="I1190" s="473"/>
    </row>
    <row r="1191" spans="1:9" ht="22.5" x14ac:dyDescent="0.2">
      <c r="A1191" s="15" t="s">
        <v>0</v>
      </c>
      <c r="B1191" s="28" t="s">
        <v>1667</v>
      </c>
      <c r="C1191" s="404" t="s">
        <v>108</v>
      </c>
      <c r="D1191" s="387" t="s">
        <v>1704</v>
      </c>
      <c r="E1191" s="37" t="s">
        <v>136</v>
      </c>
      <c r="F1191" s="472">
        <v>1</v>
      </c>
      <c r="G1191" s="407"/>
      <c r="H1191" s="408">
        <f t="shared" si="19"/>
        <v>0</v>
      </c>
      <c r="I1191" s="473"/>
    </row>
    <row r="1192" spans="1:9" ht="22.5" x14ac:dyDescent="0.2">
      <c r="A1192" s="15" t="s">
        <v>0</v>
      </c>
      <c r="B1192" s="28" t="s">
        <v>1667</v>
      </c>
      <c r="C1192" s="404" t="s">
        <v>108</v>
      </c>
      <c r="D1192" s="387" t="s">
        <v>1705</v>
      </c>
      <c r="E1192" s="37" t="s">
        <v>136</v>
      </c>
      <c r="F1192" s="472">
        <v>1</v>
      </c>
      <c r="G1192" s="407"/>
      <c r="H1192" s="408">
        <f t="shared" si="19"/>
        <v>0</v>
      </c>
      <c r="I1192" s="473"/>
    </row>
    <row r="1193" spans="1:9" ht="33.75" x14ac:dyDescent="0.2">
      <c r="A1193" s="15" t="s">
        <v>0</v>
      </c>
      <c r="B1193" s="28" t="s">
        <v>1667</v>
      </c>
      <c r="C1193" s="404" t="s">
        <v>108</v>
      </c>
      <c r="D1193" s="387" t="s">
        <v>1706</v>
      </c>
      <c r="E1193" s="37" t="s">
        <v>136</v>
      </c>
      <c r="F1193" s="472">
        <v>1</v>
      </c>
      <c r="G1193" s="407"/>
      <c r="H1193" s="408">
        <f t="shared" si="19"/>
        <v>0</v>
      </c>
      <c r="I1193" s="473"/>
    </row>
    <row r="1194" spans="1:9" ht="22.5" x14ac:dyDescent="0.2">
      <c r="A1194" s="15" t="s">
        <v>0</v>
      </c>
      <c r="B1194" s="28" t="s">
        <v>1667</v>
      </c>
      <c r="C1194" s="404" t="s">
        <v>108</v>
      </c>
      <c r="D1194" s="387" t="s">
        <v>1707</v>
      </c>
      <c r="E1194" s="37" t="s">
        <v>136</v>
      </c>
      <c r="F1194" s="472">
        <v>5</v>
      </c>
      <c r="G1194" s="407"/>
      <c r="H1194" s="408">
        <f t="shared" si="19"/>
        <v>0</v>
      </c>
      <c r="I1194" s="473"/>
    </row>
    <row r="1195" spans="1:9" ht="22.5" x14ac:dyDescent="0.2">
      <c r="A1195" s="15" t="s">
        <v>0</v>
      </c>
      <c r="B1195" s="28" t="s">
        <v>1667</v>
      </c>
      <c r="C1195" s="404" t="s">
        <v>108</v>
      </c>
      <c r="D1195" s="387" t="s">
        <v>1708</v>
      </c>
      <c r="E1195" s="30"/>
      <c r="F1195" s="495"/>
      <c r="G1195" s="407"/>
      <c r="H1195" s="13"/>
      <c r="I1195" s="496"/>
    </row>
    <row r="1196" spans="1:9" ht="22.5" x14ac:dyDescent="0.2">
      <c r="A1196" s="15" t="s">
        <v>0</v>
      </c>
      <c r="B1196" s="28" t="s">
        <v>1667</v>
      </c>
      <c r="C1196" s="404" t="s">
        <v>108</v>
      </c>
      <c r="D1196" s="387" t="s">
        <v>1709</v>
      </c>
      <c r="E1196" s="37" t="s">
        <v>136</v>
      </c>
      <c r="F1196" s="497">
        <v>1</v>
      </c>
      <c r="G1196" s="407"/>
      <c r="H1196" s="408">
        <f t="shared" ref="H1196:H1215" si="20">G1196*$F1196</f>
        <v>0</v>
      </c>
      <c r="I1196" s="498"/>
    </row>
    <row r="1197" spans="1:9" ht="22.5" x14ac:dyDescent="0.2">
      <c r="A1197" s="15" t="s">
        <v>0</v>
      </c>
      <c r="B1197" s="28" t="s">
        <v>1667</v>
      </c>
      <c r="C1197" s="404" t="s">
        <v>108</v>
      </c>
      <c r="D1197" s="387" t="s">
        <v>1710</v>
      </c>
      <c r="E1197" s="37" t="s">
        <v>136</v>
      </c>
      <c r="F1197" s="472">
        <v>1</v>
      </c>
      <c r="G1197" s="407"/>
      <c r="H1197" s="408">
        <f t="shared" si="20"/>
        <v>0</v>
      </c>
      <c r="I1197" s="473"/>
    </row>
    <row r="1198" spans="1:9" ht="22.5" x14ac:dyDescent="0.2">
      <c r="A1198" s="15" t="s">
        <v>0</v>
      </c>
      <c r="B1198" s="28" t="s">
        <v>1667</v>
      </c>
      <c r="C1198" s="404" t="s">
        <v>108</v>
      </c>
      <c r="D1198" s="387" t="s">
        <v>1711</v>
      </c>
      <c r="E1198" s="37" t="s">
        <v>136</v>
      </c>
      <c r="F1198" s="472">
        <v>1</v>
      </c>
      <c r="G1198" s="407"/>
      <c r="H1198" s="408">
        <f t="shared" si="20"/>
        <v>0</v>
      </c>
      <c r="I1198" s="473"/>
    </row>
    <row r="1199" spans="1:9" ht="22.5" x14ac:dyDescent="0.2">
      <c r="A1199" s="15" t="s">
        <v>0</v>
      </c>
      <c r="B1199" s="28" t="s">
        <v>1667</v>
      </c>
      <c r="C1199" s="404" t="s">
        <v>108</v>
      </c>
      <c r="D1199" s="387" t="s">
        <v>1712</v>
      </c>
      <c r="E1199" s="37" t="s">
        <v>136</v>
      </c>
      <c r="F1199" s="497">
        <v>1</v>
      </c>
      <c r="G1199" s="407"/>
      <c r="H1199" s="408">
        <f t="shared" si="20"/>
        <v>0</v>
      </c>
      <c r="I1199" s="498"/>
    </row>
    <row r="1200" spans="1:9" ht="22.5" x14ac:dyDescent="0.2">
      <c r="A1200" s="15" t="s">
        <v>0</v>
      </c>
      <c r="B1200" s="28" t="s">
        <v>1667</v>
      </c>
      <c r="C1200" s="404" t="s">
        <v>108</v>
      </c>
      <c r="D1200" s="387" t="s">
        <v>1713</v>
      </c>
      <c r="E1200" s="37" t="s">
        <v>136</v>
      </c>
      <c r="F1200" s="472">
        <v>1</v>
      </c>
      <c r="G1200" s="407"/>
      <c r="H1200" s="408">
        <f t="shared" si="20"/>
        <v>0</v>
      </c>
      <c r="I1200" s="473"/>
    </row>
    <row r="1201" spans="1:9" ht="22.5" x14ac:dyDescent="0.2">
      <c r="A1201" s="15" t="s">
        <v>0</v>
      </c>
      <c r="B1201" s="28" t="s">
        <v>1667</v>
      </c>
      <c r="C1201" s="404" t="s">
        <v>108</v>
      </c>
      <c r="D1201" s="387" t="s">
        <v>1714</v>
      </c>
      <c r="E1201" s="37" t="s">
        <v>136</v>
      </c>
      <c r="F1201" s="472">
        <v>2</v>
      </c>
      <c r="G1201" s="407"/>
      <c r="H1201" s="408">
        <f t="shared" si="20"/>
        <v>0</v>
      </c>
      <c r="I1201" s="473"/>
    </row>
    <row r="1202" spans="1:9" ht="22.5" x14ac:dyDescent="0.2">
      <c r="A1202" s="15" t="s">
        <v>0</v>
      </c>
      <c r="B1202" s="28" t="s">
        <v>1667</v>
      </c>
      <c r="C1202" s="404" t="s">
        <v>108</v>
      </c>
      <c r="D1202" s="387" t="s">
        <v>1715</v>
      </c>
      <c r="E1202" s="37" t="s">
        <v>136</v>
      </c>
      <c r="F1202" s="472">
        <v>1</v>
      </c>
      <c r="G1202" s="407"/>
      <c r="H1202" s="408">
        <f t="shared" si="20"/>
        <v>0</v>
      </c>
      <c r="I1202" s="473"/>
    </row>
    <row r="1203" spans="1:9" ht="22.5" x14ac:dyDescent="0.2">
      <c r="A1203" s="15" t="s">
        <v>0</v>
      </c>
      <c r="B1203" s="28" t="s">
        <v>1667</v>
      </c>
      <c r="C1203" s="404" t="s">
        <v>108</v>
      </c>
      <c r="D1203" s="387" t="s">
        <v>1716</v>
      </c>
      <c r="E1203" s="37" t="s">
        <v>136</v>
      </c>
      <c r="F1203" s="472">
        <v>1</v>
      </c>
      <c r="G1203" s="407"/>
      <c r="H1203" s="408">
        <f t="shared" si="20"/>
        <v>0</v>
      </c>
      <c r="I1203" s="473"/>
    </row>
    <row r="1204" spans="1:9" ht="22.5" x14ac:dyDescent="0.2">
      <c r="A1204" s="15" t="s">
        <v>0</v>
      </c>
      <c r="B1204" s="28" t="s">
        <v>1667</v>
      </c>
      <c r="C1204" s="404" t="s">
        <v>108</v>
      </c>
      <c r="D1204" s="387" t="s">
        <v>1717</v>
      </c>
      <c r="E1204" s="37" t="s">
        <v>136</v>
      </c>
      <c r="F1204" s="472">
        <v>1</v>
      </c>
      <c r="G1204" s="407"/>
      <c r="H1204" s="408">
        <f t="shared" si="20"/>
        <v>0</v>
      </c>
      <c r="I1204" s="473"/>
    </row>
    <row r="1205" spans="1:9" ht="22.5" x14ac:dyDescent="0.2">
      <c r="A1205" s="15" t="s">
        <v>0</v>
      </c>
      <c r="B1205" s="28" t="s">
        <v>1667</v>
      </c>
      <c r="C1205" s="404" t="s">
        <v>108</v>
      </c>
      <c r="D1205" s="387" t="s">
        <v>1718</v>
      </c>
      <c r="E1205" s="37" t="s">
        <v>136</v>
      </c>
      <c r="F1205" s="472">
        <v>1</v>
      </c>
      <c r="G1205" s="407"/>
      <c r="H1205" s="408">
        <f t="shared" si="20"/>
        <v>0</v>
      </c>
      <c r="I1205" s="473"/>
    </row>
    <row r="1206" spans="1:9" ht="22.5" x14ac:dyDescent="0.2">
      <c r="A1206" s="15" t="s">
        <v>0</v>
      </c>
      <c r="B1206" s="28" t="s">
        <v>1667</v>
      </c>
      <c r="C1206" s="404" t="s">
        <v>108</v>
      </c>
      <c r="D1206" s="387" t="s">
        <v>1719</v>
      </c>
      <c r="E1206" s="37" t="s">
        <v>136</v>
      </c>
      <c r="F1206" s="472">
        <v>1</v>
      </c>
      <c r="G1206" s="407"/>
      <c r="H1206" s="408">
        <f t="shared" si="20"/>
        <v>0</v>
      </c>
      <c r="I1206" s="473"/>
    </row>
    <row r="1207" spans="1:9" ht="22.5" x14ac:dyDescent="0.2">
      <c r="A1207" s="15" t="s">
        <v>0</v>
      </c>
      <c r="B1207" s="28" t="s">
        <v>1667</v>
      </c>
      <c r="C1207" s="404" t="s">
        <v>108</v>
      </c>
      <c r="D1207" s="387" t="s">
        <v>1720</v>
      </c>
      <c r="E1207" s="37" t="s">
        <v>136</v>
      </c>
      <c r="F1207" s="472">
        <v>1</v>
      </c>
      <c r="G1207" s="407"/>
      <c r="H1207" s="408">
        <f t="shared" si="20"/>
        <v>0</v>
      </c>
      <c r="I1207" s="473"/>
    </row>
    <row r="1208" spans="1:9" ht="22.5" x14ac:dyDescent="0.2">
      <c r="A1208" s="15" t="s">
        <v>0</v>
      </c>
      <c r="B1208" s="28" t="s">
        <v>1667</v>
      </c>
      <c r="C1208" s="404" t="s">
        <v>108</v>
      </c>
      <c r="D1208" s="387" t="s">
        <v>1721</v>
      </c>
      <c r="E1208" s="37" t="s">
        <v>136</v>
      </c>
      <c r="F1208" s="472">
        <v>40</v>
      </c>
      <c r="G1208" s="407"/>
      <c r="H1208" s="408">
        <f t="shared" si="20"/>
        <v>0</v>
      </c>
      <c r="I1208" s="473"/>
    </row>
    <row r="1209" spans="1:9" ht="33.75" x14ac:dyDescent="0.2">
      <c r="A1209" s="15" t="s">
        <v>0</v>
      </c>
      <c r="B1209" s="28" t="s">
        <v>1667</v>
      </c>
      <c r="C1209" s="404" t="s">
        <v>108</v>
      </c>
      <c r="D1209" s="387" t="s">
        <v>1722</v>
      </c>
      <c r="E1209" s="37" t="s">
        <v>136</v>
      </c>
      <c r="F1209" s="472">
        <v>1</v>
      </c>
      <c r="G1209" s="407"/>
      <c r="H1209" s="408">
        <f t="shared" si="20"/>
        <v>0</v>
      </c>
      <c r="I1209" s="473"/>
    </row>
    <row r="1210" spans="1:9" x14ac:dyDescent="0.2">
      <c r="A1210" s="15" t="s">
        <v>0</v>
      </c>
      <c r="B1210" s="28" t="s">
        <v>1667</v>
      </c>
      <c r="C1210" s="404" t="s">
        <v>108</v>
      </c>
      <c r="D1210" s="387" t="s">
        <v>1723</v>
      </c>
      <c r="E1210" s="37" t="s">
        <v>136</v>
      </c>
      <c r="F1210" s="472">
        <v>4</v>
      </c>
      <c r="G1210" s="407"/>
      <c r="H1210" s="408">
        <f t="shared" si="20"/>
        <v>0</v>
      </c>
      <c r="I1210" s="473"/>
    </row>
    <row r="1211" spans="1:9" x14ac:dyDescent="0.2">
      <c r="A1211" s="15" t="s">
        <v>0</v>
      </c>
      <c r="B1211" s="28" t="s">
        <v>1667</v>
      </c>
      <c r="C1211" s="404" t="s">
        <v>108</v>
      </c>
      <c r="D1211" s="387" t="s">
        <v>1724</v>
      </c>
      <c r="E1211" s="37" t="s">
        <v>136</v>
      </c>
      <c r="F1211" s="472">
        <v>2</v>
      </c>
      <c r="G1211" s="407"/>
      <c r="H1211" s="408">
        <f t="shared" si="20"/>
        <v>0</v>
      </c>
      <c r="I1211" s="473"/>
    </row>
    <row r="1212" spans="1:9" ht="22.5" x14ac:dyDescent="0.2">
      <c r="A1212" s="15" t="s">
        <v>0</v>
      </c>
      <c r="B1212" s="28" t="s">
        <v>1667</v>
      </c>
      <c r="C1212" s="404" t="s">
        <v>108</v>
      </c>
      <c r="D1212" s="387" t="s">
        <v>1725</v>
      </c>
      <c r="E1212" s="30" t="s">
        <v>1094</v>
      </c>
      <c r="F1212" s="472">
        <v>1</v>
      </c>
      <c r="G1212" s="407"/>
      <c r="H1212" s="408">
        <f t="shared" si="20"/>
        <v>0</v>
      </c>
      <c r="I1212" s="473"/>
    </row>
    <row r="1213" spans="1:9" ht="22.5" x14ac:dyDescent="0.2">
      <c r="A1213" s="15" t="s">
        <v>0</v>
      </c>
      <c r="B1213" s="28" t="s">
        <v>1667</v>
      </c>
      <c r="C1213" s="404" t="s">
        <v>108</v>
      </c>
      <c r="D1213" s="387" t="s">
        <v>1726</v>
      </c>
      <c r="E1213" s="30" t="s">
        <v>1094</v>
      </c>
      <c r="F1213" s="472">
        <v>1</v>
      </c>
      <c r="G1213" s="407"/>
      <c r="H1213" s="408">
        <f t="shared" si="20"/>
        <v>0</v>
      </c>
      <c r="I1213" s="473"/>
    </row>
    <row r="1214" spans="1:9" x14ac:dyDescent="0.2">
      <c r="A1214" s="15" t="s">
        <v>0</v>
      </c>
      <c r="B1214" s="28" t="s">
        <v>1667</v>
      </c>
      <c r="C1214" s="404" t="s">
        <v>108</v>
      </c>
      <c r="D1214" s="387" t="s">
        <v>1727</v>
      </c>
      <c r="E1214" s="30" t="s">
        <v>1094</v>
      </c>
      <c r="F1214" s="472">
        <v>1</v>
      </c>
      <c r="G1214" s="407"/>
      <c r="H1214" s="408">
        <f t="shared" si="20"/>
        <v>0</v>
      </c>
      <c r="I1214" s="473"/>
    </row>
    <row r="1215" spans="1:9" ht="22.5" x14ac:dyDescent="0.2">
      <c r="A1215" s="15" t="s">
        <v>0</v>
      </c>
      <c r="B1215" s="28" t="s">
        <v>1667</v>
      </c>
      <c r="C1215" s="404" t="s">
        <v>108</v>
      </c>
      <c r="D1215" s="387" t="s">
        <v>1728</v>
      </c>
      <c r="E1215" s="30" t="s">
        <v>1094</v>
      </c>
      <c r="F1215" s="472">
        <v>1</v>
      </c>
      <c r="G1215" s="407"/>
      <c r="H1215" s="408">
        <f t="shared" si="20"/>
        <v>0</v>
      </c>
      <c r="I1215" s="473"/>
    </row>
    <row r="1216" spans="1:9" ht="33.75" x14ac:dyDescent="0.2">
      <c r="A1216" s="15" t="s">
        <v>0</v>
      </c>
      <c r="B1216" s="28" t="s">
        <v>1667</v>
      </c>
      <c r="C1216" s="404" t="s">
        <v>108</v>
      </c>
      <c r="D1216" s="387" t="s">
        <v>1729</v>
      </c>
      <c r="E1216" s="30" t="s">
        <v>1094</v>
      </c>
      <c r="F1216" s="472">
        <v>1</v>
      </c>
      <c r="G1216" s="407"/>
      <c r="H1216" s="408">
        <f>$F1216*G1216</f>
        <v>0</v>
      </c>
      <c r="I1216" s="473"/>
    </row>
    <row r="1217" spans="1:9" ht="33.75" hidden="1" x14ac:dyDescent="0.2">
      <c r="A1217" s="15" t="s">
        <v>0</v>
      </c>
      <c r="B1217" s="429"/>
      <c r="C1217" s="404" t="s">
        <v>111</v>
      </c>
      <c r="D1217" s="405" t="s">
        <v>1419</v>
      </c>
      <c r="E1217" s="412" t="s">
        <v>1094</v>
      </c>
      <c r="F1217" s="415">
        <v>1</v>
      </c>
      <c r="G1217" s="407"/>
      <c r="H1217" s="408">
        <f>$F1217*G1217</f>
        <v>0</v>
      </c>
      <c r="I1217" s="416"/>
    </row>
    <row r="1218" spans="1:9" hidden="1" x14ac:dyDescent="0.2">
      <c r="A1218" s="15" t="s">
        <v>0</v>
      </c>
      <c r="B1218" s="28"/>
      <c r="C1218" s="401"/>
      <c r="D1218" s="389"/>
      <c r="E1218" s="37"/>
      <c r="F1218" s="374"/>
      <c r="G1218" s="407"/>
      <c r="H1218" s="29"/>
      <c r="I1218" s="376"/>
    </row>
    <row r="1219" spans="1:9" ht="22.5" x14ac:dyDescent="0.2">
      <c r="A1219" s="15" t="s">
        <v>0</v>
      </c>
      <c r="B1219" s="16" t="s">
        <v>1667</v>
      </c>
      <c r="C1219" s="400">
        <v>1</v>
      </c>
      <c r="D1219" s="36" t="s">
        <v>1730</v>
      </c>
      <c r="E1219" s="37"/>
      <c r="F1219" s="499"/>
      <c r="G1219" s="407"/>
      <c r="H1219" s="13"/>
      <c r="I1219" s="500"/>
    </row>
    <row r="1220" spans="1:9" x14ac:dyDescent="0.2">
      <c r="A1220" s="15" t="s">
        <v>0</v>
      </c>
      <c r="B1220" s="16" t="s">
        <v>1667</v>
      </c>
      <c r="C1220" s="404"/>
      <c r="D1220" s="36" t="s">
        <v>1731</v>
      </c>
      <c r="E1220" s="37"/>
      <c r="F1220" s="499"/>
      <c r="G1220" s="407"/>
      <c r="H1220" s="13"/>
      <c r="I1220" s="500"/>
    </row>
    <row r="1221" spans="1:9" ht="56.25" x14ac:dyDescent="0.2">
      <c r="A1221" s="15" t="s">
        <v>0</v>
      </c>
      <c r="B1221" s="16" t="s">
        <v>1667</v>
      </c>
      <c r="C1221" s="404"/>
      <c r="D1221" s="36" t="s">
        <v>1732</v>
      </c>
      <c r="E1221" s="37"/>
      <c r="F1221" s="499"/>
      <c r="G1221" s="407"/>
      <c r="H1221" s="13"/>
      <c r="I1221" s="500"/>
    </row>
    <row r="1222" spans="1:9" ht="22.5" x14ac:dyDescent="0.2">
      <c r="A1222" s="15" t="s">
        <v>0</v>
      </c>
      <c r="B1222" s="16" t="s">
        <v>1667</v>
      </c>
      <c r="C1222" s="404"/>
      <c r="D1222" s="36" t="s">
        <v>1733</v>
      </c>
      <c r="E1222" s="37"/>
      <c r="F1222" s="499"/>
      <c r="G1222" s="407"/>
      <c r="H1222" s="13"/>
      <c r="I1222" s="500"/>
    </row>
    <row r="1223" spans="1:9" ht="112.5" x14ac:dyDescent="0.2">
      <c r="A1223" s="15" t="s">
        <v>0</v>
      </c>
      <c r="B1223" s="16" t="s">
        <v>1667</v>
      </c>
      <c r="C1223" s="404"/>
      <c r="D1223" s="36" t="s">
        <v>1734</v>
      </c>
      <c r="E1223" s="37"/>
      <c r="F1223" s="499"/>
      <c r="G1223" s="407"/>
      <c r="H1223" s="13"/>
      <c r="I1223" s="500"/>
    </row>
    <row r="1224" spans="1:9" x14ac:dyDescent="0.2">
      <c r="A1224" s="15" t="s">
        <v>0</v>
      </c>
      <c r="B1224" s="16" t="s">
        <v>1667</v>
      </c>
      <c r="C1224" s="404"/>
      <c r="D1224" s="36" t="s">
        <v>1735</v>
      </c>
      <c r="E1224" s="37"/>
      <c r="F1224" s="499"/>
      <c r="G1224" s="407"/>
      <c r="H1224" s="13"/>
      <c r="I1224" s="500"/>
    </row>
    <row r="1225" spans="1:9" ht="112.5" x14ac:dyDescent="0.2">
      <c r="A1225" s="15" t="s">
        <v>0</v>
      </c>
      <c r="B1225" s="16" t="s">
        <v>1667</v>
      </c>
      <c r="C1225" s="404"/>
      <c r="D1225" s="36" t="s">
        <v>1736</v>
      </c>
      <c r="E1225" s="37"/>
      <c r="F1225" s="499"/>
      <c r="G1225" s="407"/>
      <c r="H1225" s="13"/>
      <c r="I1225" s="500"/>
    </row>
    <row r="1226" spans="1:9" x14ac:dyDescent="0.2">
      <c r="A1226" s="15" t="s">
        <v>0</v>
      </c>
      <c r="B1226" s="16" t="s">
        <v>1667</v>
      </c>
      <c r="C1226" s="404"/>
      <c r="E1226" s="37"/>
      <c r="F1226" s="499"/>
      <c r="G1226" s="407"/>
      <c r="H1226" s="13"/>
      <c r="I1226" s="500"/>
    </row>
    <row r="1227" spans="1:9" x14ac:dyDescent="0.2">
      <c r="A1227" s="15" t="s">
        <v>0</v>
      </c>
      <c r="B1227" s="16" t="s">
        <v>1667</v>
      </c>
      <c r="C1227" s="404"/>
      <c r="D1227" s="36" t="s">
        <v>1737</v>
      </c>
      <c r="E1227" s="37"/>
      <c r="F1227" s="501"/>
      <c r="G1227" s="407"/>
      <c r="H1227" s="13"/>
      <c r="I1227" s="502"/>
    </row>
    <row r="1228" spans="1:9" ht="33.75" x14ac:dyDescent="0.2">
      <c r="A1228" s="15" t="s">
        <v>0</v>
      </c>
      <c r="B1228" s="16" t="s">
        <v>1667</v>
      </c>
      <c r="C1228" s="404"/>
      <c r="D1228" s="389" t="s">
        <v>1738</v>
      </c>
      <c r="F1228" s="499"/>
      <c r="G1228" s="407"/>
      <c r="H1228" s="13"/>
      <c r="I1228" s="500"/>
    </row>
    <row r="1229" spans="1:9" x14ac:dyDescent="0.2">
      <c r="A1229" s="15" t="s">
        <v>0</v>
      </c>
      <c r="B1229" s="16" t="s">
        <v>1667</v>
      </c>
      <c r="C1229" s="404"/>
      <c r="D1229" s="389" t="s">
        <v>1739</v>
      </c>
      <c r="F1229" s="499"/>
      <c r="G1229" s="407"/>
      <c r="H1229" s="13"/>
      <c r="I1229" s="500"/>
    </row>
    <row r="1230" spans="1:9" ht="22.5" x14ac:dyDescent="0.2">
      <c r="A1230" s="15" t="s">
        <v>0</v>
      </c>
      <c r="B1230" s="16" t="s">
        <v>1667</v>
      </c>
      <c r="C1230" s="404"/>
      <c r="D1230" s="389" t="s">
        <v>1740</v>
      </c>
      <c r="F1230" s="499"/>
      <c r="G1230" s="407"/>
      <c r="H1230" s="13"/>
      <c r="I1230" s="500"/>
    </row>
    <row r="1231" spans="1:9" x14ac:dyDescent="0.2">
      <c r="A1231" s="15" t="s">
        <v>0</v>
      </c>
      <c r="B1231" s="16" t="s">
        <v>1667</v>
      </c>
      <c r="C1231" s="404"/>
      <c r="D1231" s="389" t="s">
        <v>1741</v>
      </c>
      <c r="F1231" s="499"/>
      <c r="G1231" s="407"/>
      <c r="H1231" s="13"/>
      <c r="I1231" s="500"/>
    </row>
    <row r="1232" spans="1:9" x14ac:dyDescent="0.2">
      <c r="A1232" s="15" t="s">
        <v>0</v>
      </c>
      <c r="B1232" s="16" t="s">
        <v>1667</v>
      </c>
      <c r="C1232" s="404"/>
      <c r="D1232" s="36" t="s">
        <v>1742</v>
      </c>
      <c r="E1232" s="37" t="s">
        <v>136</v>
      </c>
      <c r="F1232" s="343">
        <v>1</v>
      </c>
      <c r="G1232" s="407"/>
      <c r="H1232" s="408">
        <f t="shared" ref="H1232:H1244" si="21">G1232*$F1232</f>
        <v>0</v>
      </c>
      <c r="I1232" s="417"/>
    </row>
    <row r="1233" spans="1:9" x14ac:dyDescent="0.2">
      <c r="A1233" s="15" t="s">
        <v>0</v>
      </c>
      <c r="B1233" s="16" t="s">
        <v>1667</v>
      </c>
      <c r="C1233" s="404"/>
      <c r="D1233" s="36" t="s">
        <v>1743</v>
      </c>
      <c r="E1233" s="37" t="s">
        <v>136</v>
      </c>
      <c r="F1233" s="343">
        <v>1</v>
      </c>
      <c r="G1233" s="407"/>
      <c r="H1233" s="408">
        <f t="shared" si="21"/>
        <v>0</v>
      </c>
      <c r="I1233" s="417"/>
    </row>
    <row r="1234" spans="1:9" ht="22.5" x14ac:dyDescent="0.2">
      <c r="A1234" s="15" t="s">
        <v>0</v>
      </c>
      <c r="B1234" s="16" t="s">
        <v>1667</v>
      </c>
      <c r="C1234" s="404"/>
      <c r="D1234" s="36" t="s">
        <v>1744</v>
      </c>
      <c r="E1234" s="37" t="s">
        <v>136</v>
      </c>
      <c r="F1234" s="343">
        <v>1</v>
      </c>
      <c r="G1234" s="407"/>
      <c r="H1234" s="408">
        <f t="shared" si="21"/>
        <v>0</v>
      </c>
      <c r="I1234" s="417"/>
    </row>
    <row r="1235" spans="1:9" x14ac:dyDescent="0.2">
      <c r="A1235" s="15" t="s">
        <v>0</v>
      </c>
      <c r="B1235" s="16" t="s">
        <v>1667</v>
      </c>
      <c r="C1235" s="404"/>
      <c r="D1235" s="36" t="s">
        <v>1745</v>
      </c>
      <c r="E1235" s="37" t="s">
        <v>136</v>
      </c>
      <c r="F1235" s="343">
        <v>0</v>
      </c>
      <c r="G1235" s="407"/>
      <c r="H1235" s="408">
        <f t="shared" si="21"/>
        <v>0</v>
      </c>
      <c r="I1235" s="417"/>
    </row>
    <row r="1236" spans="1:9" x14ac:dyDescent="0.2">
      <c r="A1236" s="15" t="s">
        <v>0</v>
      </c>
      <c r="B1236" s="16" t="s">
        <v>1667</v>
      </c>
      <c r="C1236" s="404"/>
      <c r="D1236" s="36" t="s">
        <v>1746</v>
      </c>
      <c r="E1236" s="37" t="s">
        <v>136</v>
      </c>
      <c r="F1236" s="343">
        <v>2</v>
      </c>
      <c r="G1236" s="407"/>
      <c r="H1236" s="408">
        <f t="shared" si="21"/>
        <v>0</v>
      </c>
      <c r="I1236" s="417"/>
    </row>
    <row r="1237" spans="1:9" x14ac:dyDescent="0.2">
      <c r="A1237" s="15" t="s">
        <v>0</v>
      </c>
      <c r="B1237" s="16" t="s">
        <v>1667</v>
      </c>
      <c r="C1237" s="404"/>
      <c r="D1237" s="36" t="s">
        <v>1747</v>
      </c>
      <c r="E1237" s="37" t="s">
        <v>136</v>
      </c>
      <c r="F1237" s="343">
        <v>0</v>
      </c>
      <c r="G1237" s="407"/>
      <c r="H1237" s="408">
        <f t="shared" si="21"/>
        <v>0</v>
      </c>
      <c r="I1237" s="417"/>
    </row>
    <row r="1238" spans="1:9" x14ac:dyDescent="0.2">
      <c r="A1238" s="15" t="s">
        <v>0</v>
      </c>
      <c r="B1238" s="16" t="s">
        <v>1667</v>
      </c>
      <c r="C1238" s="404"/>
      <c r="D1238" s="36" t="s">
        <v>1748</v>
      </c>
      <c r="E1238" s="37" t="s">
        <v>136</v>
      </c>
      <c r="F1238" s="343">
        <v>1</v>
      </c>
      <c r="G1238" s="407"/>
      <c r="H1238" s="408">
        <f t="shared" si="21"/>
        <v>0</v>
      </c>
      <c r="I1238" s="417"/>
    </row>
    <row r="1239" spans="1:9" x14ac:dyDescent="0.2">
      <c r="A1239" s="15" t="s">
        <v>0</v>
      </c>
      <c r="B1239" s="16" t="s">
        <v>1667</v>
      </c>
      <c r="C1239" s="404"/>
      <c r="D1239" s="36" t="s">
        <v>1749</v>
      </c>
      <c r="E1239" s="37" t="s">
        <v>136</v>
      </c>
      <c r="F1239" s="343">
        <v>1</v>
      </c>
      <c r="G1239" s="407"/>
      <c r="H1239" s="408">
        <f t="shared" si="21"/>
        <v>0</v>
      </c>
      <c r="I1239" s="417"/>
    </row>
    <row r="1240" spans="1:9" x14ac:dyDescent="0.2">
      <c r="A1240" s="15" t="s">
        <v>0</v>
      </c>
      <c r="B1240" s="16" t="s">
        <v>1667</v>
      </c>
      <c r="C1240" s="404"/>
      <c r="D1240" s="36" t="s">
        <v>1750</v>
      </c>
      <c r="E1240" s="37" t="s">
        <v>136</v>
      </c>
      <c r="F1240" s="343">
        <v>7</v>
      </c>
      <c r="G1240" s="407"/>
      <c r="H1240" s="408">
        <f t="shared" si="21"/>
        <v>0</v>
      </c>
      <c r="I1240" s="417"/>
    </row>
    <row r="1241" spans="1:9" x14ac:dyDescent="0.2">
      <c r="A1241" s="15" t="s">
        <v>0</v>
      </c>
      <c r="B1241" s="16" t="s">
        <v>1667</v>
      </c>
      <c r="C1241" s="404"/>
      <c r="D1241" s="36" t="s">
        <v>1751</v>
      </c>
      <c r="E1241" s="37" t="s">
        <v>136</v>
      </c>
      <c r="F1241" s="343">
        <v>12</v>
      </c>
      <c r="G1241" s="407"/>
      <c r="H1241" s="408">
        <f t="shared" si="21"/>
        <v>0</v>
      </c>
      <c r="I1241" s="417"/>
    </row>
    <row r="1242" spans="1:9" x14ac:dyDescent="0.2">
      <c r="A1242" s="15" t="s">
        <v>0</v>
      </c>
      <c r="B1242" s="16" t="s">
        <v>1667</v>
      </c>
      <c r="C1242" s="404"/>
      <c r="D1242" s="36" t="s">
        <v>1752</v>
      </c>
      <c r="E1242" s="37" t="s">
        <v>136</v>
      </c>
      <c r="F1242" s="343">
        <f>F1238+F1239</f>
        <v>2</v>
      </c>
      <c r="G1242" s="407"/>
      <c r="H1242" s="408">
        <f t="shared" si="21"/>
        <v>0</v>
      </c>
      <c r="I1242" s="417"/>
    </row>
    <row r="1243" spans="1:9" x14ac:dyDescent="0.2">
      <c r="A1243" s="15" t="s">
        <v>0</v>
      </c>
      <c r="B1243" s="16" t="s">
        <v>1667</v>
      </c>
      <c r="C1243" s="404"/>
      <c r="D1243" s="36" t="s">
        <v>1753</v>
      </c>
      <c r="E1243" s="37" t="s">
        <v>136</v>
      </c>
      <c r="F1243" s="343">
        <f>F1240</f>
        <v>7</v>
      </c>
      <c r="G1243" s="407"/>
      <c r="H1243" s="408">
        <f t="shared" si="21"/>
        <v>0</v>
      </c>
      <c r="I1243" s="417"/>
    </row>
    <row r="1244" spans="1:9" x14ac:dyDescent="0.2">
      <c r="A1244" s="15" t="s">
        <v>0</v>
      </c>
      <c r="B1244" s="16" t="s">
        <v>1667</v>
      </c>
      <c r="C1244" s="404"/>
      <c r="D1244" s="36" t="s">
        <v>1754</v>
      </c>
      <c r="E1244" s="37" t="s">
        <v>136</v>
      </c>
      <c r="F1244" s="343">
        <f>F1241</f>
        <v>12</v>
      </c>
      <c r="G1244" s="407"/>
      <c r="H1244" s="408">
        <f t="shared" si="21"/>
        <v>0</v>
      </c>
      <c r="I1244" s="417"/>
    </row>
    <row r="1245" spans="1:9" ht="22.5" x14ac:dyDescent="0.2">
      <c r="A1245" s="15" t="s">
        <v>0</v>
      </c>
      <c r="B1245" s="16" t="s">
        <v>1667</v>
      </c>
      <c r="C1245" s="404"/>
      <c r="D1245" s="387" t="s">
        <v>1728</v>
      </c>
      <c r="E1245" s="37" t="s">
        <v>1094</v>
      </c>
      <c r="F1245" s="343">
        <v>1</v>
      </c>
      <c r="G1245" s="407"/>
      <c r="H1245" s="408">
        <f>$F1245*G1245</f>
        <v>0</v>
      </c>
      <c r="I1245" s="417"/>
    </row>
    <row r="1246" spans="1:9" ht="33.75" x14ac:dyDescent="0.2">
      <c r="A1246" s="15" t="s">
        <v>0</v>
      </c>
      <c r="B1246" s="16" t="s">
        <v>1667</v>
      </c>
      <c r="C1246" s="404" t="s">
        <v>108</v>
      </c>
      <c r="D1246" s="387" t="s">
        <v>1729</v>
      </c>
      <c r="E1246" s="37" t="s">
        <v>1094</v>
      </c>
      <c r="F1246" s="343">
        <v>1</v>
      </c>
      <c r="G1246" s="407"/>
      <c r="H1246" s="408">
        <f>$F1246*G1246</f>
        <v>0</v>
      </c>
      <c r="I1246" s="494"/>
    </row>
    <row r="1247" spans="1:9" ht="33.75" x14ac:dyDescent="0.2">
      <c r="A1247" s="15" t="s">
        <v>0</v>
      </c>
      <c r="B1247" s="16" t="s">
        <v>1667</v>
      </c>
      <c r="C1247" s="404" t="s">
        <v>111</v>
      </c>
      <c r="D1247" s="387" t="s">
        <v>1419</v>
      </c>
      <c r="E1247" s="37" t="s">
        <v>1094</v>
      </c>
      <c r="F1247" s="343">
        <v>1</v>
      </c>
      <c r="G1247" s="407"/>
      <c r="H1247" s="408">
        <f>$F1247*G1247</f>
        <v>0</v>
      </c>
      <c r="I1247" s="494"/>
    </row>
    <row r="1248" spans="1:9" x14ac:dyDescent="0.2">
      <c r="A1248" s="15" t="s">
        <v>0</v>
      </c>
      <c r="B1248" s="16" t="s">
        <v>1667</v>
      </c>
      <c r="C1248" s="404"/>
      <c r="D1248" s="387"/>
      <c r="E1248" s="30"/>
      <c r="F1248" s="493"/>
      <c r="G1248" s="407"/>
      <c r="H1248" s="13"/>
      <c r="I1248" s="494"/>
    </row>
    <row r="1249" spans="1:9" ht="22.5" x14ac:dyDescent="0.2">
      <c r="A1249" s="15" t="s">
        <v>0</v>
      </c>
      <c r="B1249" s="16" t="s">
        <v>1667</v>
      </c>
      <c r="C1249" s="400">
        <v>2</v>
      </c>
      <c r="D1249" s="36" t="s">
        <v>1755</v>
      </c>
      <c r="F1249" s="501"/>
      <c r="G1249" s="407"/>
      <c r="H1249" s="13"/>
      <c r="I1249" s="502"/>
    </row>
    <row r="1250" spans="1:9" x14ac:dyDescent="0.2">
      <c r="A1250" s="15" t="s">
        <v>0</v>
      </c>
      <c r="B1250" s="16" t="s">
        <v>1667</v>
      </c>
      <c r="C1250" s="404"/>
      <c r="D1250" s="36" t="s">
        <v>1756</v>
      </c>
      <c r="E1250" s="37"/>
      <c r="F1250" s="501"/>
      <c r="G1250" s="407"/>
      <c r="H1250" s="13"/>
      <c r="I1250" s="502"/>
    </row>
    <row r="1251" spans="1:9" ht="78.75" x14ac:dyDescent="0.2">
      <c r="A1251" s="15" t="s">
        <v>0</v>
      </c>
      <c r="B1251" s="16" t="s">
        <v>1667</v>
      </c>
      <c r="C1251" s="404"/>
      <c r="D1251" s="379" t="s">
        <v>1757</v>
      </c>
      <c r="E1251" s="15" t="s">
        <v>1094</v>
      </c>
      <c r="F1251" s="343">
        <v>1</v>
      </c>
      <c r="G1251" s="407"/>
      <c r="H1251" s="408">
        <f>G1251*$F1251</f>
        <v>0</v>
      </c>
      <c r="I1251" s="417"/>
    </row>
    <row r="1252" spans="1:9" ht="33.75" x14ac:dyDescent="0.2">
      <c r="A1252" s="15" t="s">
        <v>0</v>
      </c>
      <c r="B1252" s="16" t="s">
        <v>1667</v>
      </c>
      <c r="C1252" s="404"/>
      <c r="D1252" s="379" t="s">
        <v>1758</v>
      </c>
      <c r="E1252" s="15" t="s">
        <v>1094</v>
      </c>
      <c r="F1252" s="343">
        <v>2</v>
      </c>
      <c r="G1252" s="407"/>
      <c r="H1252" s="408">
        <f>G1252*$F1252</f>
        <v>0</v>
      </c>
      <c r="I1252" s="417"/>
    </row>
    <row r="1253" spans="1:9" ht="56.25" x14ac:dyDescent="0.2">
      <c r="A1253" s="15" t="s">
        <v>0</v>
      </c>
      <c r="B1253" s="16" t="s">
        <v>1667</v>
      </c>
      <c r="C1253" s="400"/>
      <c r="D1253" s="402" t="s">
        <v>1759</v>
      </c>
      <c r="E1253" s="37" t="s">
        <v>1094</v>
      </c>
      <c r="F1253" s="418">
        <v>1</v>
      </c>
      <c r="G1253" s="407"/>
      <c r="H1253" s="408">
        <f>G1253*$F1253</f>
        <v>0</v>
      </c>
      <c r="I1253" s="419"/>
    </row>
    <row r="1254" spans="1:9" x14ac:dyDescent="0.2">
      <c r="A1254" s="15" t="s">
        <v>0</v>
      </c>
      <c r="B1254" s="16" t="s">
        <v>1667</v>
      </c>
      <c r="C1254" s="404"/>
      <c r="D1254" s="421" t="s">
        <v>1760</v>
      </c>
      <c r="E1254" s="37" t="s">
        <v>136</v>
      </c>
      <c r="F1254" s="343">
        <v>1</v>
      </c>
      <c r="G1254" s="407"/>
      <c r="H1254" s="408">
        <f>G1254*$F1254</f>
        <v>0</v>
      </c>
      <c r="I1254" s="417"/>
    </row>
    <row r="1255" spans="1:9" ht="33.75" x14ac:dyDescent="0.2">
      <c r="A1255" s="15" t="s">
        <v>0</v>
      </c>
      <c r="B1255" s="16" t="s">
        <v>1667</v>
      </c>
      <c r="C1255" s="400"/>
      <c r="D1255" s="503" t="s">
        <v>1761</v>
      </c>
      <c r="E1255" s="401"/>
      <c r="F1255" s="374"/>
      <c r="G1255" s="407"/>
      <c r="H1255" s="29" t="str">
        <f>IF(AND(F1255&gt;0,G1255&gt;0),F1255*G1255,"")</f>
        <v/>
      </c>
      <c r="I1255" s="376"/>
    </row>
    <row r="1256" spans="1:9" ht="90" x14ac:dyDescent="0.2">
      <c r="A1256" s="15" t="s">
        <v>0</v>
      </c>
      <c r="B1256" s="16" t="s">
        <v>1667</v>
      </c>
      <c r="C1256" s="410"/>
      <c r="D1256" s="383" t="s">
        <v>1762</v>
      </c>
      <c r="E1256" s="401"/>
      <c r="F1256" s="374"/>
      <c r="G1256" s="407"/>
      <c r="H1256" s="29" t="str">
        <f>IF(AND(F1256&gt;0,G1256&gt;0),F1256*G1256,"")</f>
        <v/>
      </c>
      <c r="I1256" s="376"/>
    </row>
    <row r="1257" spans="1:9" ht="22.5" x14ac:dyDescent="0.2">
      <c r="A1257" s="15" t="s">
        <v>0</v>
      </c>
      <c r="B1257" s="16" t="s">
        <v>1667</v>
      </c>
      <c r="C1257" s="410"/>
      <c r="D1257" s="383" t="s">
        <v>1763</v>
      </c>
      <c r="E1257" s="37" t="s">
        <v>136</v>
      </c>
      <c r="F1257" s="418">
        <v>1</v>
      </c>
      <c r="G1257" s="407"/>
      <c r="H1257" s="408">
        <f>G1257*$F1257</f>
        <v>0</v>
      </c>
      <c r="I1257" s="419"/>
    </row>
    <row r="1258" spans="1:9" ht="33.75" x14ac:dyDescent="0.2">
      <c r="A1258" s="15" t="s">
        <v>0</v>
      </c>
      <c r="B1258" s="16" t="s">
        <v>1667</v>
      </c>
      <c r="C1258" s="404" t="s">
        <v>108</v>
      </c>
      <c r="D1258" s="387" t="s">
        <v>1729</v>
      </c>
      <c r="E1258" s="30" t="s">
        <v>1094</v>
      </c>
      <c r="F1258" s="472">
        <v>1</v>
      </c>
      <c r="G1258" s="407"/>
      <c r="H1258" s="408">
        <f>$F1258*G1258</f>
        <v>0</v>
      </c>
      <c r="I1258" s="473"/>
    </row>
    <row r="1259" spans="1:9" ht="33.75" hidden="1" x14ac:dyDescent="0.2">
      <c r="A1259" s="15" t="s">
        <v>0</v>
      </c>
      <c r="B1259" s="429"/>
      <c r="C1259" s="404" t="s">
        <v>111</v>
      </c>
      <c r="D1259" s="387" t="s">
        <v>1419</v>
      </c>
      <c r="E1259" s="412" t="s">
        <v>1094</v>
      </c>
      <c r="F1259" s="415">
        <v>1</v>
      </c>
      <c r="G1259" s="407"/>
      <c r="H1259" s="408">
        <f>$F1259*G1259</f>
        <v>0</v>
      </c>
      <c r="I1259" s="416"/>
    </row>
    <row r="1260" spans="1:9" hidden="1" x14ac:dyDescent="0.2">
      <c r="A1260" s="15" t="s">
        <v>0</v>
      </c>
      <c r="B1260" s="28"/>
      <c r="C1260" s="410"/>
      <c r="D1260" s="383"/>
      <c r="E1260" s="401"/>
      <c r="F1260" s="374"/>
      <c r="G1260" s="407"/>
      <c r="H1260" s="29"/>
      <c r="I1260" s="376"/>
    </row>
    <row r="1261" spans="1:9" hidden="1" x14ac:dyDescent="0.2">
      <c r="A1261" s="15" t="s">
        <v>0</v>
      </c>
      <c r="B1261" s="28"/>
      <c r="C1261" s="410"/>
      <c r="D1261" s="387" t="s">
        <v>1764</v>
      </c>
      <c r="E1261" s="401"/>
      <c r="F1261" s="374"/>
      <c r="G1261" s="407"/>
      <c r="H1261" s="29"/>
      <c r="I1261" s="376"/>
    </row>
    <row r="1262" spans="1:9" hidden="1" x14ac:dyDescent="0.2">
      <c r="A1262" s="15" t="s">
        <v>0</v>
      </c>
      <c r="B1262" s="28"/>
      <c r="C1262" s="410"/>
      <c r="D1262" s="387" t="s">
        <v>1765</v>
      </c>
      <c r="E1262" s="37" t="s">
        <v>136</v>
      </c>
      <c r="F1262" s="418">
        <v>3</v>
      </c>
      <c r="G1262" s="407"/>
      <c r="H1262" s="408">
        <f>$F1262*G1262</f>
        <v>0</v>
      </c>
      <c r="I1262" s="419"/>
    </row>
    <row r="1263" spans="1:9" hidden="1" x14ac:dyDescent="0.2">
      <c r="A1263" s="15" t="s">
        <v>0</v>
      </c>
      <c r="B1263" s="28"/>
      <c r="C1263" s="410"/>
      <c r="D1263" s="387" t="s">
        <v>1766</v>
      </c>
      <c r="E1263" s="37" t="s">
        <v>136</v>
      </c>
      <c r="F1263" s="418">
        <v>2</v>
      </c>
      <c r="G1263" s="407"/>
      <c r="H1263" s="408">
        <f>$F1263*G1263</f>
        <v>0</v>
      </c>
      <c r="I1263" s="419"/>
    </row>
    <row r="1264" spans="1:9" hidden="1" x14ac:dyDescent="0.2">
      <c r="A1264" s="15" t="s">
        <v>0</v>
      </c>
      <c r="C1264" s="404"/>
      <c r="D1264" s="379"/>
      <c r="F1264" s="345"/>
      <c r="G1264" s="407"/>
      <c r="H1264" s="13"/>
      <c r="I1264" s="378"/>
    </row>
    <row r="1265" spans="1:9" ht="22.5" hidden="1" x14ac:dyDescent="0.2">
      <c r="A1265" s="15" t="s">
        <v>0</v>
      </c>
      <c r="B1265" s="485"/>
      <c r="C1265" s="400">
        <v>3</v>
      </c>
      <c r="D1265" s="445" t="s">
        <v>1767</v>
      </c>
      <c r="E1265" s="15" t="s">
        <v>1094</v>
      </c>
      <c r="F1265" s="441">
        <v>1</v>
      </c>
      <c r="G1265" s="407"/>
      <c r="H1265" s="408">
        <f>$F1265*G1265</f>
        <v>0</v>
      </c>
      <c r="I1265" s="442"/>
    </row>
    <row r="1266" spans="1:9" hidden="1" x14ac:dyDescent="0.2">
      <c r="A1266" s="15" t="s">
        <v>0</v>
      </c>
      <c r="B1266" s="485"/>
      <c r="C1266" s="404"/>
      <c r="D1266" s="445"/>
      <c r="F1266" s="413"/>
      <c r="G1266" s="407"/>
      <c r="H1266" s="13"/>
      <c r="I1266" s="414"/>
    </row>
    <row r="1267" spans="1:9" hidden="1" x14ac:dyDescent="0.2">
      <c r="A1267" s="15" t="s">
        <v>0</v>
      </c>
      <c r="C1267" s="404"/>
      <c r="D1267" s="383"/>
      <c r="F1267" s="501"/>
      <c r="G1267" s="407"/>
      <c r="H1267" s="13"/>
      <c r="I1267" s="502"/>
    </row>
    <row r="1268" spans="1:9" ht="22.5" hidden="1" x14ac:dyDescent="0.2">
      <c r="A1268" s="15" t="s">
        <v>0</v>
      </c>
      <c r="B1268" s="485"/>
      <c r="C1268" s="400">
        <v>4</v>
      </c>
      <c r="D1268" s="445" t="s">
        <v>1768</v>
      </c>
      <c r="E1268" s="15" t="s">
        <v>1094</v>
      </c>
      <c r="F1268" s="441">
        <v>1</v>
      </c>
      <c r="G1268" s="407"/>
      <c r="H1268" s="408">
        <f>$F1268*G1268</f>
        <v>0</v>
      </c>
      <c r="I1268" s="442"/>
    </row>
    <row r="1269" spans="1:9" hidden="1" x14ac:dyDescent="0.2">
      <c r="A1269" s="15" t="s">
        <v>0</v>
      </c>
      <c r="C1269" s="404"/>
      <c r="D1269" s="383"/>
      <c r="F1269" s="501"/>
      <c r="G1269" s="407"/>
      <c r="H1269" s="13"/>
      <c r="I1269" s="502"/>
    </row>
    <row r="1270" spans="1:9" ht="22.5" x14ac:dyDescent="0.2">
      <c r="A1270" s="15" t="s">
        <v>0</v>
      </c>
      <c r="B1270" s="16" t="s">
        <v>1667</v>
      </c>
      <c r="C1270" s="400">
        <v>5</v>
      </c>
      <c r="D1270" s="364" t="s">
        <v>1769</v>
      </c>
      <c r="F1270" s="345"/>
      <c r="G1270" s="407"/>
      <c r="H1270" s="13"/>
      <c r="I1270" s="378"/>
    </row>
    <row r="1271" spans="1:9" x14ac:dyDescent="0.2">
      <c r="A1271" s="15" t="s">
        <v>0</v>
      </c>
      <c r="B1271" s="16" t="s">
        <v>1667</v>
      </c>
      <c r="C1271" s="404"/>
      <c r="D1271" s="36" t="s">
        <v>1770</v>
      </c>
      <c r="F1271" s="345"/>
      <c r="G1271" s="407"/>
      <c r="H1271" s="13"/>
      <c r="I1271" s="378"/>
    </row>
    <row r="1272" spans="1:9" x14ac:dyDescent="0.2">
      <c r="A1272" s="15" t="s">
        <v>0</v>
      </c>
      <c r="B1272" s="16" t="s">
        <v>1667</v>
      </c>
      <c r="C1272" s="404"/>
      <c r="D1272" s="36" t="s">
        <v>1771</v>
      </c>
      <c r="F1272" s="345"/>
      <c r="G1272" s="407"/>
      <c r="H1272" s="13"/>
      <c r="I1272" s="378"/>
    </row>
    <row r="1273" spans="1:9" x14ac:dyDescent="0.2">
      <c r="A1273" s="15" t="s">
        <v>0</v>
      </c>
      <c r="B1273" s="16" t="s">
        <v>1667</v>
      </c>
      <c r="C1273" s="404"/>
      <c r="D1273" s="36" t="s">
        <v>1772</v>
      </c>
      <c r="F1273" s="345"/>
      <c r="G1273" s="407"/>
      <c r="H1273" s="13"/>
      <c r="I1273" s="378"/>
    </row>
    <row r="1274" spans="1:9" x14ac:dyDescent="0.2">
      <c r="A1274" s="15" t="s">
        <v>0</v>
      </c>
      <c r="B1274" s="16" t="s">
        <v>1667</v>
      </c>
      <c r="C1274" s="404"/>
      <c r="D1274" s="36" t="s">
        <v>1773</v>
      </c>
      <c r="F1274" s="345"/>
      <c r="G1274" s="407"/>
      <c r="H1274" s="13"/>
      <c r="I1274" s="378"/>
    </row>
    <row r="1275" spans="1:9" x14ac:dyDescent="0.2">
      <c r="A1275" s="15" t="s">
        <v>0</v>
      </c>
      <c r="B1275" s="16" t="s">
        <v>1667</v>
      </c>
      <c r="C1275" s="404"/>
      <c r="D1275" s="36" t="s">
        <v>1774</v>
      </c>
      <c r="F1275" s="345"/>
      <c r="G1275" s="407"/>
      <c r="H1275" s="13"/>
      <c r="I1275" s="378"/>
    </row>
    <row r="1276" spans="1:9" x14ac:dyDescent="0.2">
      <c r="A1276" s="15" t="s">
        <v>0</v>
      </c>
      <c r="B1276" s="16" t="s">
        <v>1667</v>
      </c>
      <c r="C1276" s="404"/>
      <c r="D1276" s="36" t="s">
        <v>1775</v>
      </c>
      <c r="E1276" s="17"/>
      <c r="F1276" s="17"/>
      <c r="G1276" s="407"/>
      <c r="H1276" s="17"/>
      <c r="I1276" s="504"/>
    </row>
    <row r="1277" spans="1:9" x14ac:dyDescent="0.2">
      <c r="A1277" s="15" t="s">
        <v>0</v>
      </c>
      <c r="B1277" s="16" t="s">
        <v>1667</v>
      </c>
      <c r="C1277" s="404"/>
      <c r="D1277" s="36" t="s">
        <v>1776</v>
      </c>
      <c r="E1277" s="15" t="s">
        <v>1094</v>
      </c>
      <c r="F1277" s="343">
        <v>1</v>
      </c>
      <c r="G1277" s="407"/>
      <c r="H1277" s="408">
        <f>$F1277*G1277</f>
        <v>0</v>
      </c>
      <c r="I1277" s="417"/>
    </row>
    <row r="1278" spans="1:9" hidden="1" x14ac:dyDescent="0.2">
      <c r="A1278" s="15" t="s">
        <v>0</v>
      </c>
      <c r="B1278" s="28"/>
      <c r="C1278" s="401"/>
      <c r="D1278" s="389"/>
      <c r="E1278" s="412"/>
      <c r="F1278" s="413"/>
      <c r="G1278" s="407"/>
      <c r="H1278" s="29"/>
      <c r="I1278" s="414"/>
    </row>
    <row r="1279" spans="1:9" hidden="1" x14ac:dyDescent="0.2">
      <c r="A1279" s="15" t="s">
        <v>0</v>
      </c>
      <c r="B1279" s="28"/>
      <c r="C1279" s="400">
        <v>6</v>
      </c>
      <c r="D1279" s="389" t="s">
        <v>1777</v>
      </c>
      <c r="E1279" s="37" t="s">
        <v>1094</v>
      </c>
      <c r="F1279" s="418">
        <v>1</v>
      </c>
      <c r="G1279" s="407"/>
      <c r="H1279" s="408">
        <f>$F1279*G1279</f>
        <v>0</v>
      </c>
      <c r="I1279" s="419"/>
    </row>
    <row r="1280" spans="1:9" hidden="1" x14ac:dyDescent="0.2">
      <c r="A1280" s="15" t="s">
        <v>0</v>
      </c>
      <c r="B1280" s="28"/>
      <c r="C1280" s="401"/>
      <c r="D1280" s="389"/>
      <c r="E1280" s="37"/>
      <c r="F1280" s="374"/>
      <c r="G1280" s="407"/>
      <c r="H1280" s="29"/>
      <c r="I1280" s="376"/>
    </row>
    <row r="1281" spans="1:9" hidden="1" x14ac:dyDescent="0.2">
      <c r="A1281" s="15" t="s">
        <v>221</v>
      </c>
      <c r="B1281" s="430"/>
      <c r="C1281" s="431" t="s">
        <v>1668</v>
      </c>
      <c r="D1281" s="432" t="str">
        <f>"UKUPNO: "&amp;D1155</f>
        <v>UKUPNO: PRATEĆE ELEKTROINSTALACIJE</v>
      </c>
      <c r="E1281" s="430"/>
      <c r="F1281" s="433"/>
      <c r="G1281" s="505"/>
      <c r="H1281" s="348">
        <f>SUM(H1155:H1279)</f>
        <v>0</v>
      </c>
      <c r="I1281" s="434"/>
    </row>
    <row r="1282" spans="1:9" hidden="1" x14ac:dyDescent="0.2">
      <c r="A1282" s="15" t="s">
        <v>0</v>
      </c>
      <c r="C1282" s="398" t="s">
        <v>1778</v>
      </c>
      <c r="D1282" s="399" t="s">
        <v>1779</v>
      </c>
      <c r="F1282" s="345"/>
      <c r="G1282" s="407"/>
      <c r="H1282" s="13"/>
      <c r="I1282" s="378"/>
    </row>
    <row r="1283" spans="1:9" hidden="1" x14ac:dyDescent="0.2">
      <c r="A1283" s="15" t="s">
        <v>0</v>
      </c>
      <c r="C1283" s="398"/>
      <c r="D1283" s="399"/>
      <c r="F1283" s="345"/>
      <c r="G1283" s="407"/>
      <c r="H1283" s="13"/>
      <c r="I1283" s="378"/>
    </row>
    <row r="1284" spans="1:9" hidden="1" x14ac:dyDescent="0.2">
      <c r="A1284" s="15" t="s">
        <v>0</v>
      </c>
      <c r="C1284" s="398" t="s">
        <v>1780</v>
      </c>
      <c r="D1284" s="399" t="s">
        <v>1078</v>
      </c>
      <c r="E1284" s="398"/>
      <c r="F1284" s="374"/>
      <c r="G1284" s="407"/>
      <c r="H1284" s="29"/>
      <c r="I1284" s="376"/>
    </row>
    <row r="1285" spans="1:9" hidden="1" x14ac:dyDescent="0.2">
      <c r="A1285" s="15" t="s">
        <v>0</v>
      </c>
      <c r="C1285" s="340"/>
      <c r="F1285" s="345"/>
      <c r="G1285" s="407"/>
      <c r="H1285" s="13"/>
      <c r="I1285" s="378"/>
    </row>
    <row r="1286" spans="1:9" ht="33.75" x14ac:dyDescent="0.2">
      <c r="A1286" s="15" t="s">
        <v>0</v>
      </c>
      <c r="B1286" s="16" t="s">
        <v>1079</v>
      </c>
      <c r="C1286" s="400">
        <v>1</v>
      </c>
      <c r="D1286" s="387" t="s">
        <v>1080</v>
      </c>
      <c r="E1286" s="401"/>
      <c r="F1286" s="374"/>
      <c r="G1286" s="407"/>
      <c r="H1286" s="29"/>
      <c r="I1286" s="376"/>
    </row>
    <row r="1287" spans="1:9" ht="45" x14ac:dyDescent="0.2">
      <c r="A1287" s="15" t="s">
        <v>0</v>
      </c>
      <c r="B1287" s="16" t="s">
        <v>1079</v>
      </c>
      <c r="C1287" s="401"/>
      <c r="D1287" s="387" t="s">
        <v>1081</v>
      </c>
      <c r="E1287" s="401"/>
      <c r="F1287" s="374"/>
      <c r="G1287" s="407"/>
      <c r="H1287" s="29"/>
      <c r="I1287" s="376"/>
    </row>
    <row r="1288" spans="1:9" ht="22.5" x14ac:dyDescent="0.2">
      <c r="A1288" s="15" t="s">
        <v>0</v>
      </c>
      <c r="B1288" s="16" t="s">
        <v>1079</v>
      </c>
      <c r="C1288" s="401"/>
      <c r="D1288" s="387" t="s">
        <v>1082</v>
      </c>
      <c r="E1288" s="401"/>
      <c r="F1288" s="374"/>
      <c r="G1288" s="407"/>
      <c r="H1288" s="29"/>
      <c r="I1288" s="376"/>
    </row>
    <row r="1289" spans="1:9" x14ac:dyDescent="0.2">
      <c r="A1289" s="15" t="s">
        <v>0</v>
      </c>
      <c r="B1289" s="16" t="s">
        <v>1079</v>
      </c>
      <c r="C1289" s="401"/>
      <c r="D1289" s="388" t="s">
        <v>1083</v>
      </c>
      <c r="E1289" s="401"/>
      <c r="F1289" s="374"/>
      <c r="G1289" s="407"/>
      <c r="H1289" s="29"/>
      <c r="I1289" s="376"/>
    </row>
    <row r="1290" spans="1:9" ht="45" x14ac:dyDescent="0.2">
      <c r="A1290" s="15" t="s">
        <v>0</v>
      </c>
      <c r="B1290" s="16" t="s">
        <v>1079</v>
      </c>
      <c r="C1290" s="401"/>
      <c r="D1290" s="402" t="s">
        <v>1781</v>
      </c>
      <c r="E1290" s="401"/>
      <c r="F1290" s="374"/>
      <c r="G1290" s="407"/>
      <c r="H1290" s="29"/>
      <c r="I1290" s="376"/>
    </row>
    <row r="1291" spans="1:9" ht="22.5" x14ac:dyDescent="0.2">
      <c r="A1291" s="15" t="s">
        <v>0</v>
      </c>
      <c r="B1291" s="16" t="s">
        <v>1079</v>
      </c>
      <c r="C1291" s="401"/>
      <c r="D1291" s="403" t="s">
        <v>1782</v>
      </c>
      <c r="E1291" s="401"/>
      <c r="F1291" s="374"/>
      <c r="G1291" s="407"/>
      <c r="H1291" s="29"/>
      <c r="I1291" s="376"/>
    </row>
    <row r="1292" spans="1:9" ht="78.75" x14ac:dyDescent="0.2">
      <c r="A1292" s="15" t="s">
        <v>0</v>
      </c>
      <c r="B1292" s="16" t="s">
        <v>1079</v>
      </c>
      <c r="C1292" s="401"/>
      <c r="D1292" s="403" t="s">
        <v>1783</v>
      </c>
      <c r="E1292" s="401"/>
      <c r="F1292" s="374"/>
      <c r="G1292" s="407"/>
      <c r="H1292" s="29"/>
      <c r="I1292" s="376"/>
    </row>
    <row r="1293" spans="1:9" ht="67.5" x14ac:dyDescent="0.2">
      <c r="A1293" s="15" t="s">
        <v>0</v>
      </c>
      <c r="B1293" s="16" t="s">
        <v>1079</v>
      </c>
      <c r="C1293" s="401"/>
      <c r="D1293" s="388" t="s">
        <v>1087</v>
      </c>
      <c r="E1293" s="37"/>
      <c r="F1293" s="374"/>
      <c r="G1293" s="407"/>
      <c r="H1293" s="29"/>
      <c r="I1293" s="376"/>
    </row>
    <row r="1294" spans="1:9" ht="33.75" x14ac:dyDescent="0.2">
      <c r="A1294" s="15" t="s">
        <v>0</v>
      </c>
      <c r="B1294" s="16" t="s">
        <v>1079</v>
      </c>
      <c r="C1294" s="401"/>
      <c r="D1294" s="388" t="s">
        <v>1784</v>
      </c>
      <c r="E1294" s="401"/>
      <c r="F1294" s="374"/>
      <c r="G1294" s="407"/>
      <c r="H1294" s="29"/>
      <c r="I1294" s="376"/>
    </row>
    <row r="1295" spans="1:9" ht="33.75" x14ac:dyDescent="0.2">
      <c r="A1295" s="15" t="s">
        <v>0</v>
      </c>
      <c r="B1295" s="16" t="s">
        <v>1079</v>
      </c>
      <c r="C1295" s="401"/>
      <c r="D1295" s="388" t="s">
        <v>1089</v>
      </c>
      <c r="E1295" s="401"/>
      <c r="F1295" s="374"/>
      <c r="G1295" s="407"/>
      <c r="H1295" s="29"/>
      <c r="I1295" s="376"/>
    </row>
    <row r="1296" spans="1:9" x14ac:dyDescent="0.2">
      <c r="A1296" s="15" t="s">
        <v>0</v>
      </c>
      <c r="B1296" s="16" t="s">
        <v>1079</v>
      </c>
      <c r="C1296" s="401"/>
      <c r="D1296" s="388" t="s">
        <v>1785</v>
      </c>
      <c r="E1296" s="401"/>
      <c r="F1296" s="374"/>
      <c r="G1296" s="407"/>
      <c r="H1296" s="29"/>
      <c r="I1296" s="376"/>
    </row>
    <row r="1297" spans="1:9" x14ac:dyDescent="0.2">
      <c r="A1297" s="15" t="s">
        <v>0</v>
      </c>
      <c r="B1297" s="16" t="s">
        <v>1079</v>
      </c>
      <c r="C1297" s="401"/>
      <c r="D1297" s="388" t="s">
        <v>1091</v>
      </c>
      <c r="E1297" s="37"/>
      <c r="F1297" s="374"/>
      <c r="G1297" s="407"/>
      <c r="H1297" s="29"/>
      <c r="I1297" s="376"/>
    </row>
    <row r="1298" spans="1:9" x14ac:dyDescent="0.2">
      <c r="A1298" s="15" t="s">
        <v>0</v>
      </c>
      <c r="B1298" s="16" t="s">
        <v>1079</v>
      </c>
      <c r="C1298" s="401"/>
      <c r="D1298" s="506" t="s">
        <v>1786</v>
      </c>
      <c r="E1298" s="37"/>
      <c r="F1298" s="418"/>
      <c r="G1298" s="407"/>
      <c r="H1298" s="408"/>
      <c r="I1298" s="419"/>
    </row>
    <row r="1299" spans="1:9" x14ac:dyDescent="0.2">
      <c r="A1299" s="15" t="s">
        <v>0</v>
      </c>
      <c r="B1299" s="16" t="s">
        <v>1079</v>
      </c>
      <c r="C1299" s="404" t="s">
        <v>108</v>
      </c>
      <c r="D1299" s="405" t="s">
        <v>1418</v>
      </c>
      <c r="E1299" s="37" t="s">
        <v>1094</v>
      </c>
      <c r="F1299" s="418">
        <v>1</v>
      </c>
      <c r="G1299" s="407"/>
      <c r="H1299" s="408">
        <f>$F1299*G1299</f>
        <v>0</v>
      </c>
      <c r="I1299" s="419"/>
    </row>
    <row r="1300" spans="1:9" ht="33.75" hidden="1" x14ac:dyDescent="0.2">
      <c r="A1300" s="15" t="s">
        <v>0</v>
      </c>
      <c r="C1300" s="404" t="s">
        <v>111</v>
      </c>
      <c r="D1300" s="405" t="s">
        <v>1419</v>
      </c>
      <c r="E1300" s="37" t="s">
        <v>1094</v>
      </c>
      <c r="F1300" s="418">
        <v>1</v>
      </c>
      <c r="G1300" s="407"/>
      <c r="H1300" s="408">
        <f>$F1300*G1300</f>
        <v>0</v>
      </c>
      <c r="I1300" s="419"/>
    </row>
    <row r="1301" spans="1:9" hidden="1" x14ac:dyDescent="0.2">
      <c r="A1301" s="15" t="s">
        <v>0</v>
      </c>
      <c r="B1301" s="28"/>
      <c r="C1301" s="401"/>
      <c r="D1301" s="388"/>
      <c r="E1301" s="37"/>
      <c r="F1301" s="374"/>
      <c r="G1301" s="407"/>
      <c r="H1301" s="29"/>
      <c r="I1301" s="376"/>
    </row>
    <row r="1302" spans="1:9" hidden="1" x14ac:dyDescent="0.2">
      <c r="A1302" s="15" t="s">
        <v>0</v>
      </c>
      <c r="B1302" s="28"/>
      <c r="C1302" s="400">
        <v>2</v>
      </c>
      <c r="D1302" s="388" t="s">
        <v>1095</v>
      </c>
      <c r="E1302" s="37"/>
      <c r="F1302" s="374"/>
      <c r="G1302" s="407"/>
      <c r="H1302" s="29"/>
      <c r="I1302" s="376"/>
    </row>
    <row r="1303" spans="1:9" hidden="1" x14ac:dyDescent="0.2">
      <c r="A1303" s="15" t="s">
        <v>0</v>
      </c>
      <c r="B1303" s="28"/>
      <c r="C1303" s="401"/>
      <c r="D1303" s="388" t="s">
        <v>1096</v>
      </c>
      <c r="E1303" s="37" t="s">
        <v>358</v>
      </c>
      <c r="F1303" s="374">
        <v>2956</v>
      </c>
      <c r="G1303" s="407"/>
      <c r="H1303" s="408">
        <f>$F1303*G1303</f>
        <v>0</v>
      </c>
      <c r="I1303" s="376"/>
    </row>
    <row r="1304" spans="1:9" hidden="1" x14ac:dyDescent="0.2">
      <c r="A1304" s="15" t="s">
        <v>0</v>
      </c>
      <c r="B1304" s="28"/>
      <c r="C1304" s="401"/>
      <c r="D1304" s="388" t="s">
        <v>1097</v>
      </c>
      <c r="E1304" s="37" t="s">
        <v>358</v>
      </c>
      <c r="F1304" s="374">
        <v>3448</v>
      </c>
      <c r="G1304" s="407"/>
      <c r="H1304" s="408">
        <f>$F1304*G1304</f>
        <v>0</v>
      </c>
      <c r="I1304" s="376"/>
    </row>
    <row r="1305" spans="1:9" hidden="1" x14ac:dyDescent="0.2">
      <c r="A1305" s="15" t="s">
        <v>0</v>
      </c>
      <c r="B1305" s="28"/>
      <c r="C1305" s="401"/>
      <c r="D1305" s="388" t="s">
        <v>1098</v>
      </c>
      <c r="E1305" s="37" t="s">
        <v>358</v>
      </c>
      <c r="F1305" s="374">
        <v>924</v>
      </c>
      <c r="G1305" s="407"/>
      <c r="H1305" s="408">
        <f>$F1305*G1305</f>
        <v>0</v>
      </c>
      <c r="I1305" s="376"/>
    </row>
    <row r="1306" spans="1:9" hidden="1" x14ac:dyDescent="0.2">
      <c r="A1306" s="15" t="s">
        <v>0</v>
      </c>
      <c r="B1306" s="28"/>
      <c r="C1306" s="410"/>
      <c r="D1306" s="388" t="s">
        <v>1099</v>
      </c>
      <c r="E1306" s="37" t="s">
        <v>358</v>
      </c>
      <c r="F1306" s="374">
        <v>924</v>
      </c>
      <c r="G1306" s="407"/>
      <c r="H1306" s="408">
        <f>$F1306*G1306</f>
        <v>0</v>
      </c>
      <c r="I1306" s="376"/>
    </row>
    <row r="1307" spans="1:9" hidden="1" x14ac:dyDescent="0.2">
      <c r="A1307" s="15" t="s">
        <v>0</v>
      </c>
      <c r="B1307" s="28"/>
      <c r="C1307" s="401"/>
      <c r="D1307" s="411"/>
      <c r="E1307" s="37"/>
      <c r="F1307" s="374"/>
      <c r="G1307" s="407"/>
      <c r="H1307" s="29"/>
      <c r="I1307" s="376"/>
    </row>
    <row r="1308" spans="1:9" ht="56.25" x14ac:dyDescent="0.2">
      <c r="A1308" s="15" t="s">
        <v>0</v>
      </c>
      <c r="B1308" s="28" t="s">
        <v>1100</v>
      </c>
      <c r="C1308" s="400">
        <v>1</v>
      </c>
      <c r="D1308" s="388" t="s">
        <v>1101</v>
      </c>
      <c r="E1308" s="37"/>
      <c r="F1308" s="374"/>
      <c r="G1308" s="407"/>
      <c r="H1308" s="29"/>
      <c r="I1308" s="376"/>
    </row>
    <row r="1309" spans="1:9" x14ac:dyDescent="0.2">
      <c r="A1309" s="15" t="s">
        <v>0</v>
      </c>
      <c r="B1309" s="28" t="s">
        <v>1100</v>
      </c>
      <c r="C1309" s="401"/>
      <c r="D1309" s="389" t="s">
        <v>1787</v>
      </c>
      <c r="E1309" s="412"/>
      <c r="F1309" s="413"/>
      <c r="G1309" s="407"/>
      <c r="H1309" s="32"/>
      <c r="I1309" s="414"/>
    </row>
    <row r="1310" spans="1:9" x14ac:dyDescent="0.2">
      <c r="A1310" s="15" t="s">
        <v>0</v>
      </c>
      <c r="B1310" s="28" t="s">
        <v>1100</v>
      </c>
      <c r="C1310" s="401"/>
      <c r="D1310" s="389" t="s">
        <v>1788</v>
      </c>
      <c r="E1310" s="30"/>
      <c r="F1310" s="31"/>
      <c r="G1310" s="407"/>
      <c r="H1310" s="32"/>
      <c r="I1310" s="33"/>
    </row>
    <row r="1311" spans="1:9" x14ac:dyDescent="0.2">
      <c r="A1311" s="15" t="s">
        <v>0</v>
      </c>
      <c r="B1311" s="28" t="s">
        <v>1100</v>
      </c>
      <c r="C1311" s="401"/>
      <c r="D1311" s="389" t="s">
        <v>1789</v>
      </c>
      <c r="E1311" s="412"/>
      <c r="F1311" s="413"/>
      <c r="G1311" s="407"/>
      <c r="H1311" s="32"/>
      <c r="I1311" s="414"/>
    </row>
    <row r="1312" spans="1:9" x14ac:dyDescent="0.2">
      <c r="A1312" s="15" t="s">
        <v>0</v>
      </c>
      <c r="B1312" s="28" t="s">
        <v>1100</v>
      </c>
      <c r="C1312" s="401"/>
      <c r="D1312" s="389" t="s">
        <v>1105</v>
      </c>
      <c r="E1312" s="30"/>
      <c r="F1312" s="31"/>
      <c r="G1312" s="407"/>
      <c r="H1312" s="32"/>
      <c r="I1312" s="33"/>
    </row>
    <row r="1313" spans="1:9" ht="22.5" x14ac:dyDescent="0.2">
      <c r="A1313" s="15" t="s">
        <v>0</v>
      </c>
      <c r="B1313" s="28" t="s">
        <v>1100</v>
      </c>
      <c r="C1313" s="400"/>
      <c r="D1313" s="387" t="s">
        <v>1106</v>
      </c>
      <c r="E1313" s="37"/>
      <c r="F1313" s="374"/>
      <c r="G1313" s="407"/>
      <c r="H1313" s="29"/>
      <c r="I1313" s="376"/>
    </row>
    <row r="1314" spans="1:9" x14ac:dyDescent="0.2">
      <c r="A1314" s="15" t="s">
        <v>0</v>
      </c>
      <c r="B1314" s="28" t="s">
        <v>1100</v>
      </c>
      <c r="C1314" s="401"/>
      <c r="D1314" s="389" t="s">
        <v>1107</v>
      </c>
      <c r="E1314" s="412"/>
      <c r="F1314" s="413"/>
      <c r="G1314" s="407"/>
      <c r="H1314" s="32"/>
      <c r="I1314" s="414"/>
    </row>
    <row r="1315" spans="1:9" x14ac:dyDescent="0.2">
      <c r="A1315" s="15" t="s">
        <v>0</v>
      </c>
      <c r="B1315" s="28" t="s">
        <v>1100</v>
      </c>
      <c r="C1315" s="401"/>
      <c r="D1315" s="389" t="s">
        <v>1790</v>
      </c>
      <c r="E1315" s="37"/>
      <c r="F1315" s="415"/>
      <c r="G1315" s="407"/>
      <c r="H1315" s="408"/>
      <c r="I1315" s="416"/>
    </row>
    <row r="1316" spans="1:9" x14ac:dyDescent="0.2">
      <c r="A1316" s="15" t="s">
        <v>0</v>
      </c>
      <c r="B1316" s="28" t="s">
        <v>1100</v>
      </c>
      <c r="C1316" s="404" t="s">
        <v>108</v>
      </c>
      <c r="D1316" s="405" t="s">
        <v>1418</v>
      </c>
      <c r="E1316" s="37" t="s">
        <v>1094</v>
      </c>
      <c r="F1316" s="418">
        <v>1</v>
      </c>
      <c r="G1316" s="407"/>
      <c r="H1316" s="408">
        <f>$F1316*G1316</f>
        <v>0</v>
      </c>
      <c r="I1316" s="419"/>
    </row>
    <row r="1317" spans="1:9" ht="33.75" hidden="1" x14ac:dyDescent="0.2">
      <c r="A1317" s="15" t="s">
        <v>0</v>
      </c>
      <c r="B1317" s="28"/>
      <c r="C1317" s="404" t="s">
        <v>111</v>
      </c>
      <c r="D1317" s="405" t="s">
        <v>1419</v>
      </c>
      <c r="E1317" s="37" t="s">
        <v>1094</v>
      </c>
      <c r="F1317" s="418">
        <v>1</v>
      </c>
      <c r="G1317" s="407"/>
      <c r="H1317" s="408">
        <f>$F1317*G1317</f>
        <v>0</v>
      </c>
      <c r="I1317" s="419"/>
    </row>
    <row r="1318" spans="1:9" hidden="1" x14ac:dyDescent="0.2">
      <c r="A1318" s="15" t="s">
        <v>0</v>
      </c>
      <c r="B1318" s="34"/>
      <c r="C1318" s="401"/>
      <c r="D1318" s="389"/>
      <c r="E1318" s="412"/>
      <c r="F1318" s="413"/>
      <c r="G1318" s="407"/>
      <c r="H1318" s="29"/>
      <c r="I1318" s="414"/>
    </row>
    <row r="1319" spans="1:9" ht="33.75" hidden="1" x14ac:dyDescent="0.2">
      <c r="A1319" s="15" t="s">
        <v>0</v>
      </c>
      <c r="C1319" s="400">
        <v>2</v>
      </c>
      <c r="D1319" s="36" t="s">
        <v>1110</v>
      </c>
      <c r="F1319" s="345"/>
      <c r="G1319" s="407"/>
      <c r="H1319" s="13"/>
      <c r="I1319" s="378"/>
    </row>
    <row r="1320" spans="1:9" hidden="1" x14ac:dyDescent="0.2">
      <c r="A1320" s="15" t="s">
        <v>0</v>
      </c>
      <c r="C1320" s="340"/>
      <c r="D1320" s="36" t="s">
        <v>1111</v>
      </c>
      <c r="E1320" s="37" t="s">
        <v>1094</v>
      </c>
      <c r="F1320" s="418">
        <v>1</v>
      </c>
      <c r="G1320" s="407"/>
      <c r="H1320" s="408">
        <f>$F1320*G1320</f>
        <v>0</v>
      </c>
      <c r="I1320" s="419"/>
    </row>
    <row r="1321" spans="1:9" hidden="1" x14ac:dyDescent="0.2">
      <c r="A1321" s="15" t="s">
        <v>0</v>
      </c>
      <c r="B1321" s="28"/>
      <c r="C1321" s="401"/>
      <c r="D1321" s="389"/>
      <c r="E1321" s="37"/>
      <c r="F1321" s="374"/>
      <c r="G1321" s="407"/>
      <c r="H1321" s="29"/>
      <c r="I1321" s="376"/>
    </row>
    <row r="1322" spans="1:9" ht="22.5" hidden="1" x14ac:dyDescent="0.2">
      <c r="A1322" s="15" t="s">
        <v>0</v>
      </c>
      <c r="B1322" s="28"/>
      <c r="C1322" s="400">
        <v>3</v>
      </c>
      <c r="D1322" s="389" t="s">
        <v>1112</v>
      </c>
      <c r="E1322" s="37"/>
      <c r="F1322" s="374"/>
      <c r="G1322" s="407"/>
      <c r="H1322" s="29"/>
      <c r="I1322" s="376"/>
    </row>
    <row r="1323" spans="1:9" hidden="1" x14ac:dyDescent="0.2">
      <c r="A1323" s="15" t="s">
        <v>0</v>
      </c>
      <c r="B1323" s="28"/>
      <c r="C1323" s="400"/>
      <c r="D1323" s="389"/>
      <c r="E1323" s="37"/>
      <c r="F1323" s="374"/>
      <c r="G1323" s="407"/>
      <c r="H1323" s="29"/>
      <c r="I1323" s="376"/>
    </row>
    <row r="1324" spans="1:9" hidden="1" x14ac:dyDescent="0.2">
      <c r="A1324" s="15" t="s">
        <v>0</v>
      </c>
      <c r="B1324" s="28"/>
      <c r="C1324" s="401"/>
      <c r="D1324" s="420" t="s">
        <v>1113</v>
      </c>
      <c r="E1324" s="37" t="s">
        <v>136</v>
      </c>
      <c r="F1324" s="418">
        <v>1</v>
      </c>
      <c r="G1324" s="407"/>
      <c r="H1324" s="408">
        <f>$F1324*G1324</f>
        <v>0</v>
      </c>
      <c r="I1324" s="419"/>
    </row>
    <row r="1325" spans="1:9" hidden="1" x14ac:dyDescent="0.2">
      <c r="A1325" s="15" t="s">
        <v>0</v>
      </c>
      <c r="B1325" s="28"/>
      <c r="C1325" s="401"/>
      <c r="D1325" s="420"/>
      <c r="E1325" s="401"/>
      <c r="F1325" s="374"/>
      <c r="G1325" s="407"/>
      <c r="H1325" s="29"/>
      <c r="I1325" s="376"/>
    </row>
    <row r="1326" spans="1:9" x14ac:dyDescent="0.2">
      <c r="A1326" s="15" t="s">
        <v>0</v>
      </c>
      <c r="B1326" s="28" t="s">
        <v>1100</v>
      </c>
      <c r="C1326" s="400">
        <v>4</v>
      </c>
      <c r="D1326" s="387" t="s">
        <v>1114</v>
      </c>
      <c r="E1326" s="37"/>
      <c r="F1326" s="374"/>
      <c r="G1326" s="407"/>
      <c r="H1326" s="29"/>
      <c r="I1326" s="376"/>
    </row>
    <row r="1327" spans="1:9" x14ac:dyDescent="0.2">
      <c r="A1327" s="15" t="s">
        <v>0</v>
      </c>
      <c r="B1327" s="28" t="s">
        <v>1100</v>
      </c>
      <c r="C1327" s="400"/>
      <c r="D1327" s="383" t="s">
        <v>1115</v>
      </c>
      <c r="E1327" s="412"/>
      <c r="F1327" s="413"/>
      <c r="G1327" s="407"/>
      <c r="H1327" s="32"/>
      <c r="I1327" s="414"/>
    </row>
    <row r="1328" spans="1:9" ht="67.5" x14ac:dyDescent="0.2">
      <c r="A1328" s="15" t="s">
        <v>0</v>
      </c>
      <c r="B1328" s="28" t="s">
        <v>1100</v>
      </c>
      <c r="C1328" s="400"/>
      <c r="D1328" s="36" t="s">
        <v>1116</v>
      </c>
      <c r="E1328" s="412"/>
      <c r="F1328" s="413"/>
      <c r="G1328" s="407"/>
      <c r="H1328" s="32"/>
      <c r="I1328" s="414"/>
    </row>
    <row r="1329" spans="1:9" ht="112.5" x14ac:dyDescent="0.2">
      <c r="A1329" s="15" t="s">
        <v>0</v>
      </c>
      <c r="B1329" s="28" t="s">
        <v>1100</v>
      </c>
      <c r="C1329" s="400"/>
      <c r="D1329" s="36" t="s">
        <v>1117</v>
      </c>
      <c r="E1329" s="412"/>
      <c r="F1329" s="413"/>
      <c r="G1329" s="407"/>
      <c r="H1329" s="32"/>
      <c r="I1329" s="414"/>
    </row>
    <row r="1330" spans="1:9" x14ac:dyDescent="0.2">
      <c r="A1330" s="15" t="s">
        <v>0</v>
      </c>
      <c r="B1330" s="28" t="s">
        <v>1100</v>
      </c>
      <c r="C1330" s="401"/>
      <c r="D1330" s="383" t="s">
        <v>1118</v>
      </c>
      <c r="E1330" s="37"/>
      <c r="F1330" s="374"/>
      <c r="G1330" s="407"/>
      <c r="H1330" s="29"/>
      <c r="I1330" s="376"/>
    </row>
    <row r="1331" spans="1:9" ht="33.75" x14ac:dyDescent="0.2">
      <c r="A1331" s="15" t="s">
        <v>0</v>
      </c>
      <c r="B1331" s="28" t="s">
        <v>1100</v>
      </c>
      <c r="C1331" s="401"/>
      <c r="D1331" s="383" t="s">
        <v>1791</v>
      </c>
      <c r="E1331" s="37"/>
      <c r="F1331" s="374"/>
      <c r="G1331" s="407"/>
      <c r="H1331" s="29"/>
      <c r="I1331" s="376"/>
    </row>
    <row r="1332" spans="1:9" x14ac:dyDescent="0.2">
      <c r="A1332" s="15" t="s">
        <v>0</v>
      </c>
      <c r="B1332" s="28" t="s">
        <v>1100</v>
      </c>
      <c r="C1332" s="340"/>
      <c r="D1332" s="383" t="s">
        <v>1120</v>
      </c>
      <c r="F1332" s="345"/>
      <c r="G1332" s="407"/>
      <c r="H1332" s="13"/>
      <c r="I1332" s="378"/>
    </row>
    <row r="1333" spans="1:9" x14ac:dyDescent="0.2">
      <c r="A1333" s="15" t="s">
        <v>0</v>
      </c>
      <c r="B1333" s="28" t="s">
        <v>1100</v>
      </c>
      <c r="C1333" s="340"/>
      <c r="D1333" s="383" t="s">
        <v>1792</v>
      </c>
      <c r="F1333" s="345"/>
      <c r="G1333" s="407"/>
      <c r="H1333" s="13"/>
      <c r="I1333" s="378"/>
    </row>
    <row r="1334" spans="1:9" x14ac:dyDescent="0.2">
      <c r="A1334" s="15" t="s">
        <v>0</v>
      </c>
      <c r="B1334" s="28" t="s">
        <v>1100</v>
      </c>
      <c r="C1334" s="404" t="s">
        <v>108</v>
      </c>
      <c r="D1334" s="405" t="s">
        <v>1793</v>
      </c>
      <c r="E1334" s="15" t="s">
        <v>1094</v>
      </c>
      <c r="F1334" s="343">
        <v>2</v>
      </c>
      <c r="G1334" s="407"/>
      <c r="H1334" s="408">
        <f>$F1334*G1334</f>
        <v>0</v>
      </c>
      <c r="I1334" s="417"/>
    </row>
    <row r="1335" spans="1:9" ht="33.75" hidden="1" x14ac:dyDescent="0.2">
      <c r="A1335" s="15" t="s">
        <v>0</v>
      </c>
      <c r="C1335" s="404" t="s">
        <v>111</v>
      </c>
      <c r="D1335" s="405" t="s">
        <v>126</v>
      </c>
      <c r="E1335" s="15" t="s">
        <v>1094</v>
      </c>
      <c r="F1335" s="343">
        <v>2</v>
      </c>
      <c r="G1335" s="407"/>
      <c r="H1335" s="408">
        <f>$F1335*G1335</f>
        <v>0</v>
      </c>
      <c r="I1335" s="417"/>
    </row>
    <row r="1336" spans="1:9" hidden="1" x14ac:dyDescent="0.2">
      <c r="A1336" s="15" t="s">
        <v>0</v>
      </c>
      <c r="B1336" s="28"/>
      <c r="C1336" s="401"/>
      <c r="D1336" s="387"/>
      <c r="E1336" s="37"/>
      <c r="F1336" s="374"/>
      <c r="G1336" s="407"/>
      <c r="H1336" s="29"/>
      <c r="I1336" s="376"/>
    </row>
    <row r="1337" spans="1:9" hidden="1" x14ac:dyDescent="0.2">
      <c r="A1337" s="15" t="s">
        <v>0</v>
      </c>
      <c r="B1337" s="28"/>
      <c r="C1337" s="400">
        <v>5</v>
      </c>
      <c r="D1337" s="387" t="s">
        <v>1794</v>
      </c>
      <c r="E1337" s="37" t="s">
        <v>1094</v>
      </c>
      <c r="F1337" s="418">
        <v>2</v>
      </c>
      <c r="G1337" s="407"/>
      <c r="H1337" s="408">
        <f>$F1337*G1337</f>
        <v>0</v>
      </c>
      <c r="I1337" s="419"/>
    </row>
    <row r="1338" spans="1:9" hidden="1" x14ac:dyDescent="0.2">
      <c r="A1338" s="15" t="s">
        <v>0</v>
      </c>
      <c r="B1338" s="28"/>
      <c r="C1338" s="401"/>
      <c r="D1338" s="387"/>
      <c r="E1338" s="37"/>
      <c r="F1338" s="374"/>
      <c r="G1338" s="407"/>
      <c r="H1338" s="29"/>
      <c r="I1338" s="376"/>
    </row>
    <row r="1339" spans="1:9" ht="22.5" hidden="1" x14ac:dyDescent="0.2">
      <c r="A1339" s="15" t="s">
        <v>0</v>
      </c>
      <c r="B1339" s="28"/>
      <c r="C1339" s="400">
        <v>6</v>
      </c>
      <c r="D1339" s="387" t="s">
        <v>1124</v>
      </c>
      <c r="E1339" s="37" t="s">
        <v>1094</v>
      </c>
      <c r="F1339" s="418">
        <v>2</v>
      </c>
      <c r="G1339" s="407"/>
      <c r="H1339" s="408">
        <f>G1339*$F1339</f>
        <v>0</v>
      </c>
      <c r="I1339" s="419"/>
    </row>
    <row r="1340" spans="1:9" hidden="1" x14ac:dyDescent="0.2">
      <c r="A1340" s="15" t="s">
        <v>0</v>
      </c>
      <c r="B1340" s="28"/>
      <c r="C1340" s="401"/>
      <c r="D1340" s="387"/>
      <c r="E1340" s="37"/>
      <c r="F1340" s="374"/>
      <c r="G1340" s="407"/>
      <c r="H1340" s="29"/>
      <c r="I1340" s="376"/>
    </row>
    <row r="1341" spans="1:9" hidden="1" x14ac:dyDescent="0.2">
      <c r="A1341" s="15" t="s">
        <v>0</v>
      </c>
      <c r="B1341" s="28"/>
      <c r="C1341" s="401"/>
      <c r="D1341" s="387"/>
      <c r="E1341" s="37"/>
      <c r="F1341" s="374"/>
      <c r="G1341" s="407"/>
      <c r="H1341" s="29"/>
      <c r="I1341" s="376"/>
    </row>
    <row r="1342" spans="1:9" ht="33.75" hidden="1" x14ac:dyDescent="0.2">
      <c r="A1342" s="15" t="s">
        <v>0</v>
      </c>
      <c r="B1342" s="28"/>
      <c r="C1342" s="400">
        <v>7</v>
      </c>
      <c r="D1342" s="411" t="s">
        <v>1125</v>
      </c>
      <c r="E1342" s="30"/>
      <c r="F1342" s="374"/>
      <c r="G1342" s="407"/>
      <c r="H1342" s="29"/>
      <c r="I1342" s="376"/>
    </row>
    <row r="1343" spans="1:9" hidden="1" x14ac:dyDescent="0.2">
      <c r="A1343" s="15" t="s">
        <v>0</v>
      </c>
      <c r="B1343" s="28"/>
      <c r="C1343" s="401"/>
      <c r="D1343" s="421" t="s">
        <v>1795</v>
      </c>
      <c r="E1343" s="37" t="s">
        <v>136</v>
      </c>
      <c r="F1343" s="418">
        <v>2</v>
      </c>
      <c r="G1343" s="407"/>
      <c r="H1343" s="408">
        <f>$F1343*G1343</f>
        <v>0</v>
      </c>
      <c r="I1343" s="419"/>
    </row>
    <row r="1344" spans="1:9" hidden="1" x14ac:dyDescent="0.2">
      <c r="A1344" s="15" t="s">
        <v>0</v>
      </c>
      <c r="B1344" s="28"/>
      <c r="C1344" s="401"/>
      <c r="D1344" s="421"/>
      <c r="E1344" s="30"/>
      <c r="F1344" s="374"/>
      <c r="G1344" s="407"/>
      <c r="H1344" s="29"/>
      <c r="I1344" s="376"/>
    </row>
    <row r="1345" spans="1:9" ht="22.5" hidden="1" x14ac:dyDescent="0.2">
      <c r="A1345" s="15" t="s">
        <v>0</v>
      </c>
      <c r="B1345" s="28"/>
      <c r="C1345" s="400">
        <v>8</v>
      </c>
      <c r="D1345" s="411" t="s">
        <v>1127</v>
      </c>
      <c r="E1345" s="30"/>
      <c r="F1345" s="374"/>
      <c r="G1345" s="407"/>
      <c r="H1345" s="29"/>
      <c r="I1345" s="376"/>
    </row>
    <row r="1346" spans="1:9" hidden="1" x14ac:dyDescent="0.2">
      <c r="A1346" s="15" t="s">
        <v>0</v>
      </c>
      <c r="B1346" s="28"/>
      <c r="C1346" s="401"/>
      <c r="D1346" s="421" t="s">
        <v>1795</v>
      </c>
      <c r="E1346" s="37" t="s">
        <v>136</v>
      </c>
      <c r="F1346" s="418">
        <v>2</v>
      </c>
      <c r="G1346" s="407"/>
      <c r="H1346" s="408">
        <f>$F1346*G1346</f>
        <v>0</v>
      </c>
      <c r="I1346" s="419"/>
    </row>
    <row r="1347" spans="1:9" hidden="1" x14ac:dyDescent="0.2">
      <c r="A1347" s="15" t="s">
        <v>0</v>
      </c>
      <c r="B1347" s="28"/>
      <c r="C1347" s="401"/>
      <c r="D1347" s="389"/>
      <c r="E1347" s="37"/>
      <c r="F1347" s="374"/>
      <c r="G1347" s="407"/>
      <c r="H1347" s="29"/>
      <c r="I1347" s="376"/>
    </row>
    <row r="1348" spans="1:9" ht="22.5" hidden="1" x14ac:dyDescent="0.2">
      <c r="A1348" s="15" t="s">
        <v>0</v>
      </c>
      <c r="B1348" s="28"/>
      <c r="C1348" s="400">
        <v>9</v>
      </c>
      <c r="D1348" s="389" t="s">
        <v>1128</v>
      </c>
      <c r="E1348" s="30" t="s">
        <v>1094</v>
      </c>
      <c r="F1348" s="418">
        <v>2</v>
      </c>
      <c r="G1348" s="407"/>
      <c r="H1348" s="408">
        <f>$F1348*G1348</f>
        <v>0</v>
      </c>
      <c r="I1348" s="419"/>
    </row>
    <row r="1349" spans="1:9" hidden="1" x14ac:dyDescent="0.2">
      <c r="A1349" s="15" t="s">
        <v>0</v>
      </c>
      <c r="B1349" s="28"/>
      <c r="C1349" s="400"/>
      <c r="D1349" s="389"/>
      <c r="E1349" s="30"/>
      <c r="F1349" s="374"/>
      <c r="G1349" s="407"/>
      <c r="H1349" s="29"/>
      <c r="I1349" s="376"/>
    </row>
    <row r="1350" spans="1:9" ht="22.5" hidden="1" x14ac:dyDescent="0.2">
      <c r="A1350" s="15" t="s">
        <v>0</v>
      </c>
      <c r="B1350" s="28"/>
      <c r="C1350" s="400">
        <v>10</v>
      </c>
      <c r="D1350" s="389" t="s">
        <v>1129</v>
      </c>
      <c r="E1350" s="30" t="s">
        <v>1094</v>
      </c>
      <c r="F1350" s="418">
        <v>2</v>
      </c>
      <c r="G1350" s="407"/>
      <c r="H1350" s="408">
        <f>$F1350*G1350</f>
        <v>0</v>
      </c>
      <c r="I1350" s="419"/>
    </row>
    <row r="1351" spans="1:9" hidden="1" x14ac:dyDescent="0.2">
      <c r="A1351" s="15" t="s">
        <v>0</v>
      </c>
      <c r="B1351" s="28"/>
      <c r="C1351" s="410"/>
      <c r="D1351" s="387"/>
      <c r="E1351" s="401"/>
      <c r="F1351" s="374"/>
      <c r="G1351" s="407"/>
      <c r="H1351" s="29"/>
      <c r="I1351" s="376"/>
    </row>
    <row r="1352" spans="1:9" ht="22.5" hidden="1" x14ac:dyDescent="0.2">
      <c r="A1352" s="15" t="s">
        <v>0</v>
      </c>
      <c r="C1352" s="400">
        <v>11</v>
      </c>
      <c r="D1352" s="36" t="s">
        <v>1130</v>
      </c>
      <c r="E1352" s="15" t="s">
        <v>1094</v>
      </c>
      <c r="F1352" s="343">
        <v>1</v>
      </c>
      <c r="G1352" s="407"/>
      <c r="H1352" s="408">
        <f>$F1352*G1352</f>
        <v>0</v>
      </c>
      <c r="I1352" s="417"/>
    </row>
    <row r="1353" spans="1:9" hidden="1" x14ac:dyDescent="0.2">
      <c r="A1353" s="15" t="s">
        <v>0</v>
      </c>
      <c r="C1353" s="400"/>
      <c r="F1353" s="345"/>
      <c r="G1353" s="407"/>
      <c r="H1353" s="29"/>
      <c r="I1353" s="378"/>
    </row>
    <row r="1354" spans="1:9" hidden="1" x14ac:dyDescent="0.2">
      <c r="A1354" s="15" t="s">
        <v>0</v>
      </c>
      <c r="B1354" s="28"/>
      <c r="C1354" s="401"/>
      <c r="D1354" s="387"/>
      <c r="E1354" s="37"/>
      <c r="F1354" s="374"/>
      <c r="G1354" s="407"/>
      <c r="H1354" s="29"/>
      <c r="I1354" s="376"/>
    </row>
    <row r="1355" spans="1:9" s="353" customFormat="1" hidden="1" x14ac:dyDescent="0.2">
      <c r="A1355" s="16" t="s">
        <v>221</v>
      </c>
      <c r="B1355" s="430"/>
      <c r="C1355" s="431" t="s">
        <v>1780</v>
      </c>
      <c r="D1355" s="432" t="str">
        <f>"UKUPNO "&amp;D1284</f>
        <v>UKUPNO MEHANIČKI TRETMAN VODE (FILTRACIJA)</v>
      </c>
      <c r="E1355" s="430"/>
      <c r="F1355" s="433"/>
      <c r="G1355" s="426"/>
      <c r="H1355" s="348">
        <f>SUM(H1286:H1354)</f>
        <v>0</v>
      </c>
      <c r="I1355" s="434"/>
    </row>
    <row r="1356" spans="1:9" hidden="1" x14ac:dyDescent="0.2">
      <c r="A1356" s="15" t="s">
        <v>0</v>
      </c>
      <c r="B1356" s="28"/>
      <c r="C1356" s="428" t="s">
        <v>1796</v>
      </c>
      <c r="D1356" s="399" t="s">
        <v>1133</v>
      </c>
      <c r="E1356" s="28"/>
      <c r="F1356" s="374"/>
      <c r="G1356" s="407"/>
      <c r="H1356" s="29"/>
      <c r="I1356" s="376"/>
    </row>
    <row r="1357" spans="1:9" hidden="1" x14ac:dyDescent="0.2">
      <c r="A1357" s="15" t="s">
        <v>0</v>
      </c>
      <c r="B1357" s="28"/>
      <c r="C1357" s="428"/>
      <c r="D1357" s="399"/>
      <c r="E1357" s="28"/>
      <c r="F1357" s="374"/>
      <c r="G1357" s="407"/>
      <c r="H1357" s="29"/>
      <c r="I1357" s="376"/>
    </row>
    <row r="1358" spans="1:9" ht="45" hidden="1" x14ac:dyDescent="0.2">
      <c r="A1358" s="15" t="s">
        <v>0</v>
      </c>
      <c r="B1358" s="28"/>
      <c r="C1358" s="400">
        <v>1</v>
      </c>
      <c r="D1358" s="389" t="s">
        <v>1134</v>
      </c>
      <c r="E1358" s="37"/>
      <c r="F1358" s="374"/>
      <c r="G1358" s="407"/>
      <c r="H1358" s="29"/>
      <c r="I1358" s="376"/>
    </row>
    <row r="1359" spans="1:9" hidden="1" x14ac:dyDescent="0.2">
      <c r="A1359" s="15" t="s">
        <v>0</v>
      </c>
      <c r="C1359" s="401"/>
      <c r="D1359" s="389" t="s">
        <v>1136</v>
      </c>
      <c r="E1359" s="37" t="s">
        <v>136</v>
      </c>
      <c r="F1359" s="418">
        <v>2</v>
      </c>
      <c r="G1359" s="407"/>
      <c r="H1359" s="408">
        <f t="shared" ref="H1359:H1371" si="22">$F1359*G1359</f>
        <v>0</v>
      </c>
      <c r="I1359" s="419"/>
    </row>
    <row r="1360" spans="1:9" hidden="1" x14ac:dyDescent="0.2">
      <c r="A1360" s="15" t="s">
        <v>0</v>
      </c>
      <c r="C1360" s="401"/>
      <c r="D1360" s="389" t="s">
        <v>1137</v>
      </c>
      <c r="E1360" s="37" t="s">
        <v>136</v>
      </c>
      <c r="F1360" s="418">
        <v>3</v>
      </c>
      <c r="G1360" s="407"/>
      <c r="H1360" s="408">
        <f t="shared" si="22"/>
        <v>0</v>
      </c>
      <c r="I1360" s="419"/>
    </row>
    <row r="1361" spans="1:9" hidden="1" x14ac:dyDescent="0.2">
      <c r="A1361" s="15" t="s">
        <v>0</v>
      </c>
      <c r="C1361" s="401"/>
      <c r="D1361" s="389" t="s">
        <v>1139</v>
      </c>
      <c r="E1361" s="37" t="s">
        <v>136</v>
      </c>
      <c r="F1361" s="418">
        <v>1</v>
      </c>
      <c r="G1361" s="407"/>
      <c r="H1361" s="408">
        <f t="shared" si="22"/>
        <v>0</v>
      </c>
      <c r="I1361" s="419"/>
    </row>
    <row r="1362" spans="1:9" hidden="1" x14ac:dyDescent="0.2">
      <c r="A1362" s="15" t="s">
        <v>0</v>
      </c>
      <c r="B1362" s="28"/>
      <c r="C1362" s="401"/>
      <c r="D1362" s="389" t="s">
        <v>1140</v>
      </c>
      <c r="E1362" s="37" t="s">
        <v>136</v>
      </c>
      <c r="F1362" s="418">
        <v>1</v>
      </c>
      <c r="G1362" s="407"/>
      <c r="H1362" s="408">
        <f t="shared" si="22"/>
        <v>0</v>
      </c>
      <c r="I1362" s="419"/>
    </row>
    <row r="1363" spans="1:9" hidden="1" x14ac:dyDescent="0.2">
      <c r="A1363" s="15" t="s">
        <v>0</v>
      </c>
      <c r="B1363" s="28"/>
      <c r="C1363" s="401"/>
      <c r="D1363" s="389" t="s">
        <v>1141</v>
      </c>
      <c r="E1363" s="37" t="s">
        <v>136</v>
      </c>
      <c r="F1363" s="418">
        <v>1</v>
      </c>
      <c r="G1363" s="407"/>
      <c r="H1363" s="408">
        <f t="shared" si="22"/>
        <v>0</v>
      </c>
      <c r="I1363" s="419"/>
    </row>
    <row r="1364" spans="1:9" hidden="1" x14ac:dyDescent="0.2">
      <c r="A1364" s="15" t="s">
        <v>0</v>
      </c>
      <c r="C1364" s="401"/>
      <c r="D1364" s="389" t="s">
        <v>1142</v>
      </c>
      <c r="E1364" s="37" t="s">
        <v>136</v>
      </c>
      <c r="F1364" s="418">
        <v>16</v>
      </c>
      <c r="G1364" s="407"/>
      <c r="H1364" s="408">
        <f t="shared" si="22"/>
        <v>0</v>
      </c>
      <c r="I1364" s="419"/>
    </row>
    <row r="1365" spans="1:9" hidden="1" x14ac:dyDescent="0.2">
      <c r="A1365" s="15" t="s">
        <v>0</v>
      </c>
      <c r="C1365" s="401"/>
      <c r="D1365" s="389" t="s">
        <v>1143</v>
      </c>
      <c r="E1365" s="37" t="s">
        <v>136</v>
      </c>
      <c r="F1365" s="418">
        <v>6</v>
      </c>
      <c r="G1365" s="407"/>
      <c r="H1365" s="408">
        <f t="shared" si="22"/>
        <v>0</v>
      </c>
      <c r="I1365" s="419"/>
    </row>
    <row r="1366" spans="1:9" hidden="1" x14ac:dyDescent="0.2">
      <c r="A1366" s="15" t="s">
        <v>0</v>
      </c>
      <c r="C1366" s="401"/>
      <c r="D1366" s="389" t="s">
        <v>1144</v>
      </c>
      <c r="E1366" s="37" t="s">
        <v>136</v>
      </c>
      <c r="F1366" s="418">
        <v>4</v>
      </c>
      <c r="G1366" s="407"/>
      <c r="H1366" s="408">
        <f t="shared" si="22"/>
        <v>0</v>
      </c>
      <c r="I1366" s="419"/>
    </row>
    <row r="1367" spans="1:9" hidden="1" x14ac:dyDescent="0.2">
      <c r="A1367" s="15" t="s">
        <v>0</v>
      </c>
      <c r="C1367" s="401"/>
      <c r="D1367" s="389" t="s">
        <v>1145</v>
      </c>
      <c r="E1367" s="37" t="s">
        <v>136</v>
      </c>
      <c r="F1367" s="418">
        <v>1</v>
      </c>
      <c r="G1367" s="407"/>
      <c r="H1367" s="408">
        <f t="shared" si="22"/>
        <v>0</v>
      </c>
      <c r="I1367" s="419"/>
    </row>
    <row r="1368" spans="1:9" hidden="1" x14ac:dyDescent="0.2">
      <c r="A1368" s="15" t="s">
        <v>0</v>
      </c>
      <c r="C1368" s="401"/>
      <c r="D1368" s="389" t="s">
        <v>1146</v>
      </c>
      <c r="E1368" s="37" t="s">
        <v>136</v>
      </c>
      <c r="F1368" s="418">
        <v>2</v>
      </c>
      <c r="G1368" s="407"/>
      <c r="H1368" s="408">
        <f t="shared" si="22"/>
        <v>0</v>
      </c>
      <c r="I1368" s="419"/>
    </row>
    <row r="1369" spans="1:9" hidden="1" x14ac:dyDescent="0.2">
      <c r="A1369" s="15" t="s">
        <v>0</v>
      </c>
      <c r="C1369" s="401"/>
      <c r="D1369" s="389" t="s">
        <v>1147</v>
      </c>
      <c r="E1369" s="37" t="s">
        <v>136</v>
      </c>
      <c r="F1369" s="418">
        <v>32</v>
      </c>
      <c r="G1369" s="407"/>
      <c r="H1369" s="408">
        <f t="shared" si="22"/>
        <v>0</v>
      </c>
      <c r="I1369" s="419"/>
    </row>
    <row r="1370" spans="1:9" hidden="1" x14ac:dyDescent="0.2">
      <c r="A1370" s="15" t="s">
        <v>0</v>
      </c>
      <c r="B1370" s="28"/>
      <c r="C1370" s="401"/>
      <c r="D1370" s="387" t="s">
        <v>1148</v>
      </c>
      <c r="E1370" s="37" t="s">
        <v>136</v>
      </c>
      <c r="F1370" s="418">
        <v>1</v>
      </c>
      <c r="G1370" s="407"/>
      <c r="H1370" s="408">
        <f t="shared" si="22"/>
        <v>0</v>
      </c>
      <c r="I1370" s="419"/>
    </row>
    <row r="1371" spans="1:9" hidden="1" x14ac:dyDescent="0.2">
      <c r="A1371" s="15" t="s">
        <v>0</v>
      </c>
      <c r="B1371" s="28"/>
      <c r="C1371" s="401"/>
      <c r="D1371" s="387" t="s">
        <v>1149</v>
      </c>
      <c r="E1371" s="37" t="s">
        <v>136</v>
      </c>
      <c r="F1371" s="418">
        <v>2</v>
      </c>
      <c r="G1371" s="407"/>
      <c r="H1371" s="408">
        <f t="shared" si="22"/>
        <v>0</v>
      </c>
      <c r="I1371" s="419"/>
    </row>
    <row r="1372" spans="1:9" hidden="1" x14ac:dyDescent="0.2">
      <c r="A1372" s="15" t="s">
        <v>0</v>
      </c>
      <c r="B1372" s="28"/>
      <c r="C1372" s="401"/>
      <c r="D1372" s="387"/>
      <c r="E1372" s="401"/>
      <c r="F1372" s="374"/>
      <c r="G1372" s="407"/>
      <c r="H1372" s="29"/>
      <c r="I1372" s="376"/>
    </row>
    <row r="1373" spans="1:9" ht="33.75" hidden="1" x14ac:dyDescent="0.2">
      <c r="A1373" s="15" t="s">
        <v>0</v>
      </c>
      <c r="B1373" s="28"/>
      <c r="C1373" s="400">
        <v>2</v>
      </c>
      <c r="D1373" s="387" t="s">
        <v>1150</v>
      </c>
      <c r="E1373" s="401"/>
      <c r="F1373" s="374"/>
      <c r="G1373" s="407"/>
      <c r="H1373" s="29"/>
      <c r="I1373" s="376"/>
    </row>
    <row r="1374" spans="1:9" hidden="1" x14ac:dyDescent="0.2">
      <c r="A1374" s="15" t="s">
        <v>0</v>
      </c>
      <c r="B1374" s="28"/>
      <c r="C1374" s="410"/>
      <c r="D1374" s="387" t="s">
        <v>1151</v>
      </c>
      <c r="E1374" s="401" t="s">
        <v>1094</v>
      </c>
      <c r="F1374" s="418">
        <v>1</v>
      </c>
      <c r="G1374" s="407"/>
      <c r="H1374" s="408">
        <f>$F1374*G1374</f>
        <v>0</v>
      </c>
      <c r="I1374" s="419"/>
    </row>
    <row r="1375" spans="1:9" hidden="1" x14ac:dyDescent="0.2">
      <c r="A1375" s="15" t="s">
        <v>0</v>
      </c>
      <c r="B1375" s="28"/>
      <c r="C1375" s="410"/>
      <c r="D1375" s="387"/>
      <c r="E1375" s="401"/>
      <c r="F1375" s="374"/>
      <c r="G1375" s="407"/>
      <c r="H1375" s="29"/>
      <c r="I1375" s="376"/>
    </row>
    <row r="1376" spans="1:9" ht="45" hidden="1" x14ac:dyDescent="0.2">
      <c r="A1376" s="15" t="s">
        <v>0</v>
      </c>
      <c r="B1376" s="28"/>
      <c r="C1376" s="400">
        <v>3</v>
      </c>
      <c r="D1376" s="389" t="s">
        <v>1152</v>
      </c>
      <c r="E1376" s="37"/>
      <c r="F1376" s="374"/>
      <c r="G1376" s="407"/>
      <c r="H1376" s="29"/>
      <c r="I1376" s="376"/>
    </row>
    <row r="1377" spans="1:9" hidden="1" x14ac:dyDescent="0.2">
      <c r="A1377" s="15" t="s">
        <v>0</v>
      </c>
      <c r="B1377" s="28"/>
      <c r="C1377" s="400"/>
      <c r="D1377" s="389" t="s">
        <v>1153</v>
      </c>
      <c r="E1377" s="37"/>
      <c r="F1377" s="374"/>
      <c r="G1377" s="407"/>
      <c r="H1377" s="29"/>
      <c r="I1377" s="376"/>
    </row>
    <row r="1378" spans="1:9" hidden="1" x14ac:dyDescent="0.2">
      <c r="A1378" s="15" t="s">
        <v>0</v>
      </c>
      <c r="B1378" s="28"/>
      <c r="C1378" s="401"/>
      <c r="D1378" s="389"/>
      <c r="E1378" s="37"/>
      <c r="F1378" s="374"/>
      <c r="G1378" s="407"/>
      <c r="H1378" s="29"/>
      <c r="I1378" s="376"/>
    </row>
    <row r="1379" spans="1:9" hidden="1" x14ac:dyDescent="0.2">
      <c r="A1379" s="15" t="s">
        <v>0</v>
      </c>
      <c r="B1379" s="28"/>
      <c r="C1379" s="410"/>
      <c r="D1379" s="387" t="s">
        <v>1155</v>
      </c>
      <c r="E1379" s="401" t="s">
        <v>149</v>
      </c>
      <c r="F1379" s="374">
        <v>46</v>
      </c>
      <c r="G1379" s="407"/>
      <c r="H1379" s="408">
        <f t="shared" ref="H1379:H1395" si="23">$F1379*G1379</f>
        <v>0</v>
      </c>
      <c r="I1379" s="376"/>
    </row>
    <row r="1380" spans="1:9" hidden="1" x14ac:dyDescent="0.2">
      <c r="A1380" s="15" t="s">
        <v>0</v>
      </c>
      <c r="B1380" s="28"/>
      <c r="C1380" s="410"/>
      <c r="D1380" s="387" t="s">
        <v>1156</v>
      </c>
      <c r="E1380" s="401" t="s">
        <v>149</v>
      </c>
      <c r="F1380" s="374">
        <v>40</v>
      </c>
      <c r="G1380" s="407"/>
      <c r="H1380" s="408">
        <f t="shared" si="23"/>
        <v>0</v>
      </c>
      <c r="I1380" s="376"/>
    </row>
    <row r="1381" spans="1:9" hidden="1" x14ac:dyDescent="0.2">
      <c r="A1381" s="15" t="s">
        <v>0</v>
      </c>
      <c r="B1381" s="28"/>
      <c r="C1381" s="410"/>
      <c r="D1381" s="387" t="s">
        <v>1157</v>
      </c>
      <c r="E1381" s="401" t="s">
        <v>149</v>
      </c>
      <c r="F1381" s="374">
        <v>18</v>
      </c>
      <c r="G1381" s="407"/>
      <c r="H1381" s="408">
        <f t="shared" si="23"/>
        <v>0</v>
      </c>
      <c r="I1381" s="376"/>
    </row>
    <row r="1382" spans="1:9" hidden="1" x14ac:dyDescent="0.2">
      <c r="A1382" s="15" t="s">
        <v>0</v>
      </c>
      <c r="B1382" s="28"/>
      <c r="C1382" s="410"/>
      <c r="D1382" s="387" t="s">
        <v>1158</v>
      </c>
      <c r="E1382" s="401" t="s">
        <v>149</v>
      </c>
      <c r="F1382" s="374">
        <v>14</v>
      </c>
      <c r="G1382" s="407"/>
      <c r="H1382" s="408">
        <f t="shared" si="23"/>
        <v>0</v>
      </c>
      <c r="I1382" s="376"/>
    </row>
    <row r="1383" spans="1:9" hidden="1" x14ac:dyDescent="0.2">
      <c r="A1383" s="15" t="s">
        <v>0</v>
      </c>
      <c r="B1383" s="28"/>
      <c r="C1383" s="410"/>
      <c r="D1383" s="387" t="s">
        <v>1159</v>
      </c>
      <c r="E1383" s="401" t="s">
        <v>149</v>
      </c>
      <c r="F1383" s="374">
        <v>20</v>
      </c>
      <c r="G1383" s="407"/>
      <c r="H1383" s="408">
        <f t="shared" si="23"/>
        <v>0</v>
      </c>
      <c r="I1383" s="376"/>
    </row>
    <row r="1384" spans="1:9" hidden="1" x14ac:dyDescent="0.2">
      <c r="A1384" s="15" t="s">
        <v>0</v>
      </c>
      <c r="B1384" s="28"/>
      <c r="C1384" s="410"/>
      <c r="D1384" s="387" t="s">
        <v>1160</v>
      </c>
      <c r="E1384" s="401" t="s">
        <v>149</v>
      </c>
      <c r="F1384" s="374">
        <v>20</v>
      </c>
      <c r="G1384" s="407"/>
      <c r="H1384" s="408">
        <f t="shared" si="23"/>
        <v>0</v>
      </c>
      <c r="I1384" s="376"/>
    </row>
    <row r="1385" spans="1:9" hidden="1" x14ac:dyDescent="0.2">
      <c r="A1385" s="15" t="s">
        <v>0</v>
      </c>
      <c r="B1385" s="28"/>
      <c r="C1385" s="401"/>
      <c r="D1385" s="387" t="s">
        <v>1161</v>
      </c>
      <c r="E1385" s="401" t="s">
        <v>149</v>
      </c>
      <c r="F1385" s="374">
        <v>20</v>
      </c>
      <c r="G1385" s="407"/>
      <c r="H1385" s="408">
        <f t="shared" si="23"/>
        <v>0</v>
      </c>
      <c r="I1385" s="376"/>
    </row>
    <row r="1386" spans="1:9" hidden="1" x14ac:dyDescent="0.2">
      <c r="A1386" s="15" t="s">
        <v>0</v>
      </c>
      <c r="B1386" s="28"/>
      <c r="C1386" s="401"/>
      <c r="D1386" s="387" t="s">
        <v>1162</v>
      </c>
      <c r="E1386" s="401" t="s">
        <v>149</v>
      </c>
      <c r="F1386" s="374">
        <v>40</v>
      </c>
      <c r="G1386" s="407"/>
      <c r="H1386" s="408">
        <f t="shared" si="23"/>
        <v>0</v>
      </c>
      <c r="I1386" s="376"/>
    </row>
    <row r="1387" spans="1:9" hidden="1" x14ac:dyDescent="0.2">
      <c r="A1387" s="15" t="s">
        <v>0</v>
      </c>
      <c r="B1387" s="28"/>
      <c r="C1387" s="410"/>
      <c r="D1387" s="387" t="s">
        <v>1163</v>
      </c>
      <c r="E1387" s="401" t="s">
        <v>149</v>
      </c>
      <c r="F1387" s="374">
        <v>40</v>
      </c>
      <c r="G1387" s="407"/>
      <c r="H1387" s="408">
        <f t="shared" si="23"/>
        <v>0</v>
      </c>
      <c r="I1387" s="376"/>
    </row>
    <row r="1388" spans="1:9" hidden="1" x14ac:dyDescent="0.2">
      <c r="A1388" s="15" t="s">
        <v>0</v>
      </c>
      <c r="B1388" s="28"/>
      <c r="C1388" s="410"/>
      <c r="D1388" s="387" t="s">
        <v>1164</v>
      </c>
      <c r="E1388" s="401" t="s">
        <v>149</v>
      </c>
      <c r="F1388" s="374">
        <v>40</v>
      </c>
      <c r="G1388" s="407"/>
      <c r="H1388" s="408">
        <f t="shared" si="23"/>
        <v>0</v>
      </c>
      <c r="I1388" s="376"/>
    </row>
    <row r="1389" spans="1:9" hidden="1" x14ac:dyDescent="0.2">
      <c r="A1389" s="15" t="s">
        <v>0</v>
      </c>
      <c r="B1389" s="28"/>
      <c r="C1389" s="410"/>
      <c r="D1389" s="387" t="s">
        <v>1165</v>
      </c>
      <c r="E1389" s="401" t="s">
        <v>149</v>
      </c>
      <c r="F1389" s="374">
        <v>30</v>
      </c>
      <c r="G1389" s="407"/>
      <c r="H1389" s="408">
        <f t="shared" si="23"/>
        <v>0</v>
      </c>
      <c r="I1389" s="376"/>
    </row>
    <row r="1390" spans="1:9" hidden="1" x14ac:dyDescent="0.2">
      <c r="A1390" s="15" t="s">
        <v>0</v>
      </c>
      <c r="B1390" s="28"/>
      <c r="C1390" s="410"/>
      <c r="D1390" s="387" t="s">
        <v>1166</v>
      </c>
      <c r="E1390" s="401" t="s">
        <v>149</v>
      </c>
      <c r="F1390" s="374">
        <v>85</v>
      </c>
      <c r="G1390" s="407"/>
      <c r="H1390" s="408">
        <f t="shared" si="23"/>
        <v>0</v>
      </c>
      <c r="I1390" s="376"/>
    </row>
    <row r="1391" spans="1:9" hidden="1" x14ac:dyDescent="0.2">
      <c r="A1391" s="15" t="s">
        <v>0</v>
      </c>
      <c r="B1391" s="28"/>
      <c r="C1391" s="410"/>
      <c r="D1391" s="387" t="s">
        <v>1167</v>
      </c>
      <c r="E1391" s="401" t="s">
        <v>149</v>
      </c>
      <c r="F1391" s="374">
        <v>10</v>
      </c>
      <c r="G1391" s="407"/>
      <c r="H1391" s="408">
        <f t="shared" si="23"/>
        <v>0</v>
      </c>
      <c r="I1391" s="376"/>
    </row>
    <row r="1392" spans="1:9" hidden="1" x14ac:dyDescent="0.2">
      <c r="A1392" s="15" t="s">
        <v>0</v>
      </c>
      <c r="B1392" s="28"/>
      <c r="C1392" s="410"/>
      <c r="D1392" s="387" t="s">
        <v>1168</v>
      </c>
      <c r="E1392" s="401" t="s">
        <v>149</v>
      </c>
      <c r="F1392" s="374">
        <v>15</v>
      </c>
      <c r="G1392" s="407"/>
      <c r="H1392" s="408">
        <f t="shared" si="23"/>
        <v>0</v>
      </c>
      <c r="I1392" s="376"/>
    </row>
    <row r="1393" spans="1:9" hidden="1" x14ac:dyDescent="0.2">
      <c r="A1393" s="15" t="s">
        <v>0</v>
      </c>
      <c r="B1393" s="28"/>
      <c r="C1393" s="410"/>
      <c r="D1393" s="387" t="s">
        <v>1169</v>
      </c>
      <c r="E1393" s="401" t="s">
        <v>149</v>
      </c>
      <c r="F1393" s="374">
        <v>5</v>
      </c>
      <c r="G1393" s="407"/>
      <c r="H1393" s="408">
        <f t="shared" si="23"/>
        <v>0</v>
      </c>
      <c r="I1393" s="376"/>
    </row>
    <row r="1394" spans="1:9" hidden="1" x14ac:dyDescent="0.2">
      <c r="A1394" s="15" t="s">
        <v>0</v>
      </c>
      <c r="B1394" s="28"/>
      <c r="C1394" s="410"/>
      <c r="D1394" s="387" t="s">
        <v>1170</v>
      </c>
      <c r="E1394" s="401" t="s">
        <v>149</v>
      </c>
      <c r="F1394" s="374">
        <v>35</v>
      </c>
      <c r="G1394" s="407"/>
      <c r="H1394" s="408">
        <f t="shared" si="23"/>
        <v>0</v>
      </c>
      <c r="I1394" s="376"/>
    </row>
    <row r="1395" spans="1:9" hidden="1" x14ac:dyDescent="0.2">
      <c r="A1395" s="15" t="s">
        <v>0</v>
      </c>
      <c r="B1395" s="28"/>
      <c r="C1395" s="410"/>
      <c r="D1395" s="387" t="s">
        <v>1171</v>
      </c>
      <c r="E1395" s="401" t="s">
        <v>149</v>
      </c>
      <c r="F1395" s="374">
        <v>15</v>
      </c>
      <c r="G1395" s="407"/>
      <c r="H1395" s="408">
        <f t="shared" si="23"/>
        <v>0</v>
      </c>
      <c r="I1395" s="376"/>
    </row>
    <row r="1396" spans="1:9" hidden="1" x14ac:dyDescent="0.2">
      <c r="A1396" s="15" t="s">
        <v>0</v>
      </c>
      <c r="B1396" s="28"/>
      <c r="C1396" s="401"/>
      <c r="D1396" s="387"/>
      <c r="E1396" s="401"/>
      <c r="F1396" s="374"/>
      <c r="G1396" s="407"/>
      <c r="H1396" s="29"/>
      <c r="I1396" s="376"/>
    </row>
    <row r="1397" spans="1:9" ht="33.75" hidden="1" x14ac:dyDescent="0.2">
      <c r="A1397" s="15" t="s">
        <v>0</v>
      </c>
      <c r="B1397" s="28"/>
      <c r="C1397" s="400">
        <v>4</v>
      </c>
      <c r="D1397" s="389" t="s">
        <v>1172</v>
      </c>
      <c r="E1397" s="37"/>
      <c r="F1397" s="374"/>
      <c r="G1397" s="407"/>
      <c r="H1397" s="29"/>
      <c r="I1397" s="376"/>
    </row>
    <row r="1398" spans="1:9" hidden="1" x14ac:dyDescent="0.2">
      <c r="A1398" s="15" t="s">
        <v>0</v>
      </c>
      <c r="B1398" s="28"/>
      <c r="C1398" s="401"/>
      <c r="D1398" s="389"/>
      <c r="E1398" s="37"/>
      <c r="F1398" s="374"/>
      <c r="G1398" s="407"/>
      <c r="H1398" s="29"/>
      <c r="I1398" s="376"/>
    </row>
    <row r="1399" spans="1:9" hidden="1" x14ac:dyDescent="0.2">
      <c r="A1399" s="15" t="s">
        <v>0</v>
      </c>
      <c r="B1399" s="28"/>
      <c r="C1399" s="401"/>
      <c r="D1399" s="399" t="s">
        <v>1173</v>
      </c>
      <c r="E1399" s="401"/>
      <c r="F1399" s="374"/>
      <c r="G1399" s="407"/>
      <c r="H1399" s="29"/>
      <c r="I1399" s="376"/>
    </row>
    <row r="1400" spans="1:9" hidden="1" x14ac:dyDescent="0.2">
      <c r="A1400" s="15" t="s">
        <v>0</v>
      </c>
      <c r="B1400" s="28"/>
      <c r="C1400" s="410"/>
      <c r="D1400" s="387" t="s">
        <v>1175</v>
      </c>
      <c r="E1400" s="37" t="s">
        <v>136</v>
      </c>
      <c r="F1400" s="418">
        <v>8</v>
      </c>
      <c r="G1400" s="407"/>
      <c r="H1400" s="408">
        <f t="shared" ref="H1400:H1416" si="24">$F1400*G1400</f>
        <v>0</v>
      </c>
      <c r="I1400" s="419"/>
    </row>
    <row r="1401" spans="1:9" hidden="1" x14ac:dyDescent="0.2">
      <c r="A1401" s="15" t="s">
        <v>0</v>
      </c>
      <c r="B1401" s="28"/>
      <c r="C1401" s="410"/>
      <c r="D1401" s="387" t="s">
        <v>1176</v>
      </c>
      <c r="E1401" s="37" t="s">
        <v>136</v>
      </c>
      <c r="F1401" s="418">
        <v>6</v>
      </c>
      <c r="G1401" s="407"/>
      <c r="H1401" s="408">
        <f t="shared" si="24"/>
        <v>0</v>
      </c>
      <c r="I1401" s="419"/>
    </row>
    <row r="1402" spans="1:9" hidden="1" x14ac:dyDescent="0.2">
      <c r="A1402" s="15" t="s">
        <v>0</v>
      </c>
      <c r="B1402" s="28"/>
      <c r="C1402" s="410"/>
      <c r="D1402" s="387" t="s">
        <v>1177</v>
      </c>
      <c r="E1402" s="37" t="s">
        <v>136</v>
      </c>
      <c r="F1402" s="418">
        <v>1</v>
      </c>
      <c r="G1402" s="407"/>
      <c r="H1402" s="408">
        <f t="shared" si="24"/>
        <v>0</v>
      </c>
      <c r="I1402" s="419"/>
    </row>
    <row r="1403" spans="1:9" hidden="1" x14ac:dyDescent="0.2">
      <c r="A1403" s="15" t="s">
        <v>0</v>
      </c>
      <c r="B1403" s="28"/>
      <c r="C1403" s="410"/>
      <c r="D1403" s="387" t="s">
        <v>1178</v>
      </c>
      <c r="E1403" s="37" t="s">
        <v>136</v>
      </c>
      <c r="F1403" s="418">
        <v>1</v>
      </c>
      <c r="G1403" s="407"/>
      <c r="H1403" s="408">
        <f t="shared" si="24"/>
        <v>0</v>
      </c>
      <c r="I1403" s="419"/>
    </row>
    <row r="1404" spans="1:9" hidden="1" x14ac:dyDescent="0.2">
      <c r="A1404" s="15" t="s">
        <v>0</v>
      </c>
      <c r="B1404" s="28"/>
      <c r="C1404" s="410"/>
      <c r="D1404" s="387" t="s">
        <v>1179</v>
      </c>
      <c r="E1404" s="37" t="s">
        <v>136</v>
      </c>
      <c r="F1404" s="418">
        <v>30</v>
      </c>
      <c r="G1404" s="407"/>
      <c r="H1404" s="408">
        <f t="shared" si="24"/>
        <v>0</v>
      </c>
      <c r="I1404" s="419"/>
    </row>
    <row r="1405" spans="1:9" hidden="1" x14ac:dyDescent="0.2">
      <c r="A1405" s="15" t="s">
        <v>0</v>
      </c>
      <c r="B1405" s="28"/>
      <c r="C1405" s="410"/>
      <c r="D1405" s="387" t="s">
        <v>1180</v>
      </c>
      <c r="E1405" s="37" t="s">
        <v>136</v>
      </c>
      <c r="F1405" s="418">
        <v>1</v>
      </c>
      <c r="G1405" s="407"/>
      <c r="H1405" s="408">
        <f t="shared" si="24"/>
        <v>0</v>
      </c>
      <c r="I1405" s="419"/>
    </row>
    <row r="1406" spans="1:9" hidden="1" x14ac:dyDescent="0.2">
      <c r="A1406" s="15" t="s">
        <v>0</v>
      </c>
      <c r="B1406" s="28"/>
      <c r="C1406" s="410"/>
      <c r="D1406" s="387" t="s">
        <v>1181</v>
      </c>
      <c r="E1406" s="37" t="s">
        <v>136</v>
      </c>
      <c r="F1406" s="418">
        <v>1</v>
      </c>
      <c r="G1406" s="407"/>
      <c r="H1406" s="408">
        <f t="shared" si="24"/>
        <v>0</v>
      </c>
      <c r="I1406" s="419"/>
    </row>
    <row r="1407" spans="1:9" hidden="1" x14ac:dyDescent="0.2">
      <c r="A1407" s="15" t="s">
        <v>0</v>
      </c>
      <c r="B1407" s="28"/>
      <c r="C1407" s="410"/>
      <c r="D1407" s="387" t="s">
        <v>1182</v>
      </c>
      <c r="E1407" s="37" t="s">
        <v>136</v>
      </c>
      <c r="F1407" s="418">
        <v>21</v>
      </c>
      <c r="G1407" s="407"/>
      <c r="H1407" s="408">
        <f t="shared" si="24"/>
        <v>0</v>
      </c>
      <c r="I1407" s="419"/>
    </row>
    <row r="1408" spans="1:9" hidden="1" x14ac:dyDescent="0.2">
      <c r="A1408" s="15" t="s">
        <v>0</v>
      </c>
      <c r="B1408" s="28"/>
      <c r="C1408" s="410"/>
      <c r="D1408" s="387" t="s">
        <v>1183</v>
      </c>
      <c r="E1408" s="37" t="s">
        <v>136</v>
      </c>
      <c r="F1408" s="418">
        <v>10</v>
      </c>
      <c r="G1408" s="407"/>
      <c r="H1408" s="408">
        <f t="shared" si="24"/>
        <v>0</v>
      </c>
      <c r="I1408" s="419"/>
    </row>
    <row r="1409" spans="1:9" hidden="1" x14ac:dyDescent="0.2">
      <c r="A1409" s="15" t="s">
        <v>0</v>
      </c>
      <c r="B1409" s="28"/>
      <c r="C1409" s="410"/>
      <c r="D1409" s="387" t="s">
        <v>1184</v>
      </c>
      <c r="E1409" s="37" t="s">
        <v>136</v>
      </c>
      <c r="F1409" s="418">
        <v>1</v>
      </c>
      <c r="G1409" s="407"/>
      <c r="H1409" s="408">
        <f t="shared" si="24"/>
        <v>0</v>
      </c>
      <c r="I1409" s="419"/>
    </row>
    <row r="1410" spans="1:9" hidden="1" x14ac:dyDescent="0.2">
      <c r="A1410" s="15" t="s">
        <v>0</v>
      </c>
      <c r="B1410" s="28"/>
      <c r="C1410" s="410"/>
      <c r="D1410" s="387" t="s">
        <v>1185</v>
      </c>
      <c r="E1410" s="37" t="s">
        <v>136</v>
      </c>
      <c r="F1410" s="418">
        <v>1</v>
      </c>
      <c r="G1410" s="407"/>
      <c r="H1410" s="408">
        <f t="shared" si="24"/>
        <v>0</v>
      </c>
      <c r="I1410" s="419"/>
    </row>
    <row r="1411" spans="1:9" hidden="1" x14ac:dyDescent="0.2">
      <c r="A1411" s="15" t="s">
        <v>0</v>
      </c>
      <c r="B1411" s="28"/>
      <c r="C1411" s="410"/>
      <c r="D1411" s="387" t="s">
        <v>1186</v>
      </c>
      <c r="E1411" s="37" t="s">
        <v>136</v>
      </c>
      <c r="F1411" s="418">
        <v>40</v>
      </c>
      <c r="G1411" s="407"/>
      <c r="H1411" s="408">
        <f t="shared" si="24"/>
        <v>0</v>
      </c>
      <c r="I1411" s="419"/>
    </row>
    <row r="1412" spans="1:9" hidden="1" x14ac:dyDescent="0.2">
      <c r="A1412" s="15" t="s">
        <v>0</v>
      </c>
      <c r="B1412" s="28"/>
      <c r="C1412" s="410"/>
      <c r="D1412" s="387" t="s">
        <v>1187</v>
      </c>
      <c r="E1412" s="37" t="s">
        <v>136</v>
      </c>
      <c r="F1412" s="418">
        <v>1</v>
      </c>
      <c r="G1412" s="407"/>
      <c r="H1412" s="408">
        <f t="shared" si="24"/>
        <v>0</v>
      </c>
      <c r="I1412" s="419"/>
    </row>
    <row r="1413" spans="1:9" hidden="1" x14ac:dyDescent="0.2">
      <c r="A1413" s="15" t="s">
        <v>0</v>
      </c>
      <c r="B1413" s="28"/>
      <c r="C1413" s="410"/>
      <c r="D1413" s="387" t="s">
        <v>1188</v>
      </c>
      <c r="E1413" s="37" t="s">
        <v>136</v>
      </c>
      <c r="F1413" s="418">
        <v>1</v>
      </c>
      <c r="G1413" s="407"/>
      <c r="H1413" s="408">
        <f t="shared" si="24"/>
        <v>0</v>
      </c>
      <c r="I1413" s="419"/>
    </row>
    <row r="1414" spans="1:9" hidden="1" x14ac:dyDescent="0.2">
      <c r="A1414" s="15" t="s">
        <v>0</v>
      </c>
      <c r="B1414" s="28"/>
      <c r="C1414" s="410"/>
      <c r="D1414" s="387" t="s">
        <v>1189</v>
      </c>
      <c r="E1414" s="37" t="s">
        <v>136</v>
      </c>
      <c r="F1414" s="418">
        <v>1</v>
      </c>
      <c r="G1414" s="407"/>
      <c r="H1414" s="408">
        <f t="shared" si="24"/>
        <v>0</v>
      </c>
      <c r="I1414" s="419"/>
    </row>
    <row r="1415" spans="1:9" hidden="1" x14ac:dyDescent="0.2">
      <c r="A1415" s="15" t="s">
        <v>0</v>
      </c>
      <c r="B1415" s="28"/>
      <c r="C1415" s="410"/>
      <c r="D1415" s="387" t="s">
        <v>1190</v>
      </c>
      <c r="E1415" s="37" t="s">
        <v>136</v>
      </c>
      <c r="F1415" s="418">
        <v>1</v>
      </c>
      <c r="G1415" s="407"/>
      <c r="H1415" s="408">
        <f t="shared" si="24"/>
        <v>0</v>
      </c>
      <c r="I1415" s="419"/>
    </row>
    <row r="1416" spans="1:9" hidden="1" x14ac:dyDescent="0.2">
      <c r="A1416" s="15" t="s">
        <v>0</v>
      </c>
      <c r="B1416" s="28"/>
      <c r="C1416" s="410"/>
      <c r="D1416" s="387" t="s">
        <v>1191</v>
      </c>
      <c r="E1416" s="37" t="s">
        <v>136</v>
      </c>
      <c r="F1416" s="418">
        <v>1</v>
      </c>
      <c r="G1416" s="407"/>
      <c r="H1416" s="408">
        <f t="shared" si="24"/>
        <v>0</v>
      </c>
      <c r="I1416" s="419"/>
    </row>
    <row r="1417" spans="1:9" hidden="1" x14ac:dyDescent="0.2">
      <c r="A1417" s="15" t="s">
        <v>0</v>
      </c>
      <c r="B1417" s="28"/>
      <c r="C1417" s="410"/>
      <c r="D1417" s="387"/>
      <c r="E1417" s="401"/>
      <c r="F1417" s="374"/>
      <c r="G1417" s="407"/>
      <c r="H1417" s="29"/>
      <c r="I1417" s="376"/>
    </row>
    <row r="1418" spans="1:9" hidden="1" x14ac:dyDescent="0.2">
      <c r="A1418" s="15" t="s">
        <v>0</v>
      </c>
      <c r="B1418" s="28"/>
      <c r="C1418" s="410"/>
      <c r="D1418" s="387" t="s">
        <v>1193</v>
      </c>
      <c r="E1418" s="37" t="s">
        <v>136</v>
      </c>
      <c r="F1418" s="418">
        <v>12</v>
      </c>
      <c r="G1418" s="407"/>
      <c r="H1418" s="408">
        <f t="shared" ref="H1418:H1434" si="25">$F1418*G1418</f>
        <v>0</v>
      </c>
      <c r="I1418" s="419"/>
    </row>
    <row r="1419" spans="1:9" hidden="1" x14ac:dyDescent="0.2">
      <c r="A1419" s="15" t="s">
        <v>0</v>
      </c>
      <c r="B1419" s="28"/>
      <c r="C1419" s="410"/>
      <c r="D1419" s="387" t="s">
        <v>1194</v>
      </c>
      <c r="E1419" s="37" t="s">
        <v>136</v>
      </c>
      <c r="F1419" s="418">
        <v>1</v>
      </c>
      <c r="G1419" s="407"/>
      <c r="H1419" s="408">
        <f t="shared" si="25"/>
        <v>0</v>
      </c>
      <c r="I1419" s="419"/>
    </row>
    <row r="1420" spans="1:9" hidden="1" x14ac:dyDescent="0.2">
      <c r="A1420" s="15" t="s">
        <v>0</v>
      </c>
      <c r="B1420" s="28"/>
      <c r="C1420" s="410"/>
      <c r="D1420" s="387" t="s">
        <v>1195</v>
      </c>
      <c r="E1420" s="37" t="s">
        <v>136</v>
      </c>
      <c r="F1420" s="418">
        <v>1</v>
      </c>
      <c r="G1420" s="407"/>
      <c r="H1420" s="408">
        <f t="shared" si="25"/>
        <v>0</v>
      </c>
      <c r="I1420" s="419"/>
    </row>
    <row r="1421" spans="1:9" hidden="1" x14ac:dyDescent="0.2">
      <c r="A1421" s="15" t="s">
        <v>0</v>
      </c>
      <c r="B1421" s="28"/>
      <c r="C1421" s="410"/>
      <c r="D1421" s="387" t="s">
        <v>1196</v>
      </c>
      <c r="E1421" s="37" t="s">
        <v>136</v>
      </c>
      <c r="F1421" s="418">
        <v>2</v>
      </c>
      <c r="G1421" s="407"/>
      <c r="H1421" s="408">
        <f t="shared" si="25"/>
        <v>0</v>
      </c>
      <c r="I1421" s="419"/>
    </row>
    <row r="1422" spans="1:9" hidden="1" x14ac:dyDescent="0.2">
      <c r="A1422" s="15" t="s">
        <v>0</v>
      </c>
      <c r="B1422" s="28"/>
      <c r="C1422" s="410"/>
      <c r="D1422" s="387" t="s">
        <v>1197</v>
      </c>
      <c r="E1422" s="37" t="s">
        <v>136</v>
      </c>
      <c r="F1422" s="418">
        <v>8</v>
      </c>
      <c r="G1422" s="407"/>
      <c r="H1422" s="408">
        <f t="shared" si="25"/>
        <v>0</v>
      </c>
      <c r="I1422" s="419"/>
    </row>
    <row r="1423" spans="1:9" hidden="1" x14ac:dyDescent="0.2">
      <c r="A1423" s="15" t="s">
        <v>0</v>
      </c>
      <c r="B1423" s="28"/>
      <c r="C1423" s="410"/>
      <c r="D1423" s="387" t="s">
        <v>1198</v>
      </c>
      <c r="E1423" s="37" t="s">
        <v>136</v>
      </c>
      <c r="F1423" s="418">
        <v>1</v>
      </c>
      <c r="G1423" s="407"/>
      <c r="H1423" s="408">
        <f t="shared" si="25"/>
        <v>0</v>
      </c>
      <c r="I1423" s="419"/>
    </row>
    <row r="1424" spans="1:9" hidden="1" x14ac:dyDescent="0.2">
      <c r="A1424" s="15" t="s">
        <v>0</v>
      </c>
      <c r="B1424" s="28"/>
      <c r="C1424" s="410"/>
      <c r="D1424" s="387" t="s">
        <v>1199</v>
      </c>
      <c r="E1424" s="37" t="s">
        <v>136</v>
      </c>
      <c r="F1424" s="418">
        <v>1</v>
      </c>
      <c r="G1424" s="407"/>
      <c r="H1424" s="408">
        <f t="shared" si="25"/>
        <v>0</v>
      </c>
      <c r="I1424" s="419"/>
    </row>
    <row r="1425" spans="1:9" hidden="1" x14ac:dyDescent="0.2">
      <c r="A1425" s="15" t="s">
        <v>0</v>
      </c>
      <c r="B1425" s="28"/>
      <c r="C1425" s="410"/>
      <c r="D1425" s="387" t="s">
        <v>1200</v>
      </c>
      <c r="E1425" s="37" t="s">
        <v>136</v>
      </c>
      <c r="F1425" s="418">
        <v>12</v>
      </c>
      <c r="G1425" s="407"/>
      <c r="H1425" s="408">
        <f t="shared" si="25"/>
        <v>0</v>
      </c>
      <c r="I1425" s="419"/>
    </row>
    <row r="1426" spans="1:9" hidden="1" x14ac:dyDescent="0.2">
      <c r="A1426" s="15" t="s">
        <v>0</v>
      </c>
      <c r="B1426" s="28"/>
      <c r="C1426" s="410"/>
      <c r="D1426" s="387" t="s">
        <v>1201</v>
      </c>
      <c r="E1426" s="37" t="s">
        <v>136</v>
      </c>
      <c r="F1426" s="418">
        <v>1</v>
      </c>
      <c r="G1426" s="407"/>
      <c r="H1426" s="408">
        <f t="shared" si="25"/>
        <v>0</v>
      </c>
      <c r="I1426" s="419"/>
    </row>
    <row r="1427" spans="1:9" hidden="1" x14ac:dyDescent="0.2">
      <c r="A1427" s="15" t="s">
        <v>0</v>
      </c>
      <c r="B1427" s="28"/>
      <c r="C1427" s="410"/>
      <c r="D1427" s="387" t="s">
        <v>1202</v>
      </c>
      <c r="E1427" s="37" t="s">
        <v>136</v>
      </c>
      <c r="F1427" s="418">
        <v>1</v>
      </c>
      <c r="G1427" s="407"/>
      <c r="H1427" s="408">
        <f t="shared" si="25"/>
        <v>0</v>
      </c>
      <c r="I1427" s="419"/>
    </row>
    <row r="1428" spans="1:9" hidden="1" x14ac:dyDescent="0.2">
      <c r="A1428" s="15" t="s">
        <v>0</v>
      </c>
      <c r="B1428" s="28"/>
      <c r="C1428" s="410"/>
      <c r="D1428" s="387" t="s">
        <v>1203</v>
      </c>
      <c r="E1428" s="37" t="s">
        <v>136</v>
      </c>
      <c r="F1428" s="418">
        <v>2</v>
      </c>
      <c r="G1428" s="407"/>
      <c r="H1428" s="408">
        <f t="shared" si="25"/>
        <v>0</v>
      </c>
      <c r="I1428" s="419"/>
    </row>
    <row r="1429" spans="1:9" hidden="1" x14ac:dyDescent="0.2">
      <c r="A1429" s="15" t="s">
        <v>0</v>
      </c>
      <c r="B1429" s="28"/>
      <c r="C1429" s="410"/>
      <c r="D1429" s="387" t="s">
        <v>1204</v>
      </c>
      <c r="E1429" s="37" t="s">
        <v>136</v>
      </c>
      <c r="F1429" s="418">
        <v>2</v>
      </c>
      <c r="G1429" s="407"/>
      <c r="H1429" s="408">
        <f t="shared" si="25"/>
        <v>0</v>
      </c>
      <c r="I1429" s="419"/>
    </row>
    <row r="1430" spans="1:9" hidden="1" x14ac:dyDescent="0.2">
      <c r="A1430" s="15" t="s">
        <v>0</v>
      </c>
      <c r="B1430" s="28"/>
      <c r="C1430" s="410"/>
      <c r="D1430" s="387" t="s">
        <v>1205</v>
      </c>
      <c r="E1430" s="37" t="s">
        <v>136</v>
      </c>
      <c r="F1430" s="418">
        <v>1</v>
      </c>
      <c r="G1430" s="407"/>
      <c r="H1430" s="408">
        <f t="shared" si="25"/>
        <v>0</v>
      </c>
      <c r="I1430" s="419"/>
    </row>
    <row r="1431" spans="1:9" hidden="1" x14ac:dyDescent="0.2">
      <c r="A1431" s="15" t="s">
        <v>0</v>
      </c>
      <c r="B1431" s="28"/>
      <c r="C1431" s="410"/>
      <c r="D1431" s="387" t="s">
        <v>1206</v>
      </c>
      <c r="E1431" s="37" t="s">
        <v>136</v>
      </c>
      <c r="F1431" s="418">
        <v>1</v>
      </c>
      <c r="G1431" s="407"/>
      <c r="H1431" s="408">
        <f t="shared" si="25"/>
        <v>0</v>
      </c>
      <c r="I1431" s="419"/>
    </row>
    <row r="1432" spans="1:9" hidden="1" x14ac:dyDescent="0.2">
      <c r="A1432" s="15" t="s">
        <v>0</v>
      </c>
      <c r="B1432" s="28"/>
      <c r="C1432" s="410"/>
      <c r="D1432" s="387" t="s">
        <v>1207</v>
      </c>
      <c r="E1432" s="37" t="s">
        <v>136</v>
      </c>
      <c r="F1432" s="418">
        <v>1</v>
      </c>
      <c r="G1432" s="407"/>
      <c r="H1432" s="408">
        <f t="shared" si="25"/>
        <v>0</v>
      </c>
      <c r="I1432" s="419"/>
    </row>
    <row r="1433" spans="1:9" hidden="1" x14ac:dyDescent="0.2">
      <c r="A1433" s="15" t="s">
        <v>0</v>
      </c>
      <c r="B1433" s="28"/>
      <c r="C1433" s="410"/>
      <c r="D1433" s="387" t="s">
        <v>1208</v>
      </c>
      <c r="E1433" s="37" t="s">
        <v>136</v>
      </c>
      <c r="F1433" s="418">
        <v>1</v>
      </c>
      <c r="G1433" s="407"/>
      <c r="H1433" s="408">
        <f t="shared" si="25"/>
        <v>0</v>
      </c>
      <c r="I1433" s="419"/>
    </row>
    <row r="1434" spans="1:9" hidden="1" x14ac:dyDescent="0.2">
      <c r="A1434" s="15" t="s">
        <v>0</v>
      </c>
      <c r="B1434" s="28"/>
      <c r="C1434" s="410"/>
      <c r="D1434" s="387" t="s">
        <v>1209</v>
      </c>
      <c r="E1434" s="37" t="s">
        <v>136</v>
      </c>
      <c r="F1434" s="418">
        <v>1</v>
      </c>
      <c r="G1434" s="407"/>
      <c r="H1434" s="408">
        <f t="shared" si="25"/>
        <v>0</v>
      </c>
      <c r="I1434" s="419"/>
    </row>
    <row r="1435" spans="1:9" hidden="1" x14ac:dyDescent="0.2">
      <c r="A1435" s="15" t="s">
        <v>0</v>
      </c>
      <c r="B1435" s="28"/>
      <c r="C1435" s="410"/>
      <c r="D1435" s="387"/>
      <c r="E1435" s="401"/>
      <c r="F1435" s="374"/>
      <c r="G1435" s="407"/>
      <c r="H1435" s="29"/>
      <c r="I1435" s="376"/>
    </row>
    <row r="1436" spans="1:9" hidden="1" x14ac:dyDescent="0.2">
      <c r="A1436" s="15" t="s">
        <v>0</v>
      </c>
      <c r="B1436" s="28"/>
      <c r="C1436" s="410"/>
      <c r="D1436" s="387" t="s">
        <v>1211</v>
      </c>
      <c r="E1436" s="37" t="s">
        <v>136</v>
      </c>
      <c r="F1436" s="418">
        <v>8</v>
      </c>
      <c r="G1436" s="407"/>
      <c r="H1436" s="408">
        <f t="shared" ref="H1436:H1452" si="26">$F1436*G1436</f>
        <v>0</v>
      </c>
      <c r="I1436" s="419"/>
    </row>
    <row r="1437" spans="1:9" hidden="1" x14ac:dyDescent="0.2">
      <c r="A1437" s="15" t="s">
        <v>0</v>
      </c>
      <c r="B1437" s="28"/>
      <c r="C1437" s="410"/>
      <c r="D1437" s="387" t="s">
        <v>1212</v>
      </c>
      <c r="E1437" s="37" t="s">
        <v>136</v>
      </c>
      <c r="F1437" s="418">
        <v>6</v>
      </c>
      <c r="G1437" s="407"/>
      <c r="H1437" s="408">
        <f t="shared" si="26"/>
        <v>0</v>
      </c>
      <c r="I1437" s="419"/>
    </row>
    <row r="1438" spans="1:9" hidden="1" x14ac:dyDescent="0.2">
      <c r="A1438" s="15" t="s">
        <v>0</v>
      </c>
      <c r="B1438" s="28"/>
      <c r="C1438" s="410"/>
      <c r="D1438" s="387" t="s">
        <v>1213</v>
      </c>
      <c r="E1438" s="37" t="s">
        <v>136</v>
      </c>
      <c r="F1438" s="418">
        <v>3</v>
      </c>
      <c r="G1438" s="407"/>
      <c r="H1438" s="408">
        <f t="shared" si="26"/>
        <v>0</v>
      </c>
      <c r="I1438" s="419"/>
    </row>
    <row r="1439" spans="1:9" hidden="1" x14ac:dyDescent="0.2">
      <c r="A1439" s="15" t="s">
        <v>0</v>
      </c>
      <c r="B1439" s="28"/>
      <c r="C1439" s="410"/>
      <c r="D1439" s="387" t="s">
        <v>1214</v>
      </c>
      <c r="E1439" s="37" t="s">
        <v>136</v>
      </c>
      <c r="F1439" s="418">
        <v>8</v>
      </c>
      <c r="G1439" s="407"/>
      <c r="H1439" s="408">
        <f t="shared" si="26"/>
        <v>0</v>
      </c>
      <c r="I1439" s="419"/>
    </row>
    <row r="1440" spans="1:9" hidden="1" x14ac:dyDescent="0.2">
      <c r="A1440" s="15" t="s">
        <v>0</v>
      </c>
      <c r="B1440" s="28"/>
      <c r="C1440" s="410"/>
      <c r="D1440" s="387" t="s">
        <v>1215</v>
      </c>
      <c r="E1440" s="37" t="s">
        <v>136</v>
      </c>
      <c r="F1440" s="418">
        <v>24</v>
      </c>
      <c r="G1440" s="407"/>
      <c r="H1440" s="408">
        <f t="shared" si="26"/>
        <v>0</v>
      </c>
      <c r="I1440" s="419"/>
    </row>
    <row r="1441" spans="1:9" hidden="1" x14ac:dyDescent="0.2">
      <c r="A1441" s="15" t="s">
        <v>0</v>
      </c>
      <c r="B1441" s="28"/>
      <c r="C1441" s="410"/>
      <c r="D1441" s="387" t="s">
        <v>1216</v>
      </c>
      <c r="E1441" s="37" t="s">
        <v>136</v>
      </c>
      <c r="F1441" s="418">
        <v>7</v>
      </c>
      <c r="G1441" s="407"/>
      <c r="H1441" s="408">
        <f t="shared" si="26"/>
        <v>0</v>
      </c>
      <c r="I1441" s="419"/>
    </row>
    <row r="1442" spans="1:9" hidden="1" x14ac:dyDescent="0.2">
      <c r="A1442" s="15" t="s">
        <v>0</v>
      </c>
      <c r="B1442" s="28"/>
      <c r="C1442" s="410"/>
      <c r="D1442" s="387" t="s">
        <v>1217</v>
      </c>
      <c r="E1442" s="37" t="s">
        <v>136</v>
      </c>
      <c r="F1442" s="418">
        <v>1</v>
      </c>
      <c r="G1442" s="407"/>
      <c r="H1442" s="408">
        <f t="shared" si="26"/>
        <v>0</v>
      </c>
      <c r="I1442" s="419"/>
    </row>
    <row r="1443" spans="1:9" hidden="1" x14ac:dyDescent="0.2">
      <c r="A1443" s="15" t="s">
        <v>0</v>
      </c>
      <c r="B1443" s="28"/>
      <c r="C1443" s="410"/>
      <c r="D1443" s="387" t="s">
        <v>1218</v>
      </c>
      <c r="E1443" s="37" t="s">
        <v>136</v>
      </c>
      <c r="F1443" s="418">
        <v>16</v>
      </c>
      <c r="G1443" s="407"/>
      <c r="H1443" s="408">
        <f t="shared" si="26"/>
        <v>0</v>
      </c>
      <c r="I1443" s="419"/>
    </row>
    <row r="1444" spans="1:9" hidden="1" x14ac:dyDescent="0.2">
      <c r="A1444" s="15" t="s">
        <v>0</v>
      </c>
      <c r="B1444" s="28"/>
      <c r="C1444" s="410"/>
      <c r="D1444" s="387" t="s">
        <v>1219</v>
      </c>
      <c r="E1444" s="37" t="s">
        <v>136</v>
      </c>
      <c r="F1444" s="418">
        <v>1</v>
      </c>
      <c r="G1444" s="407"/>
      <c r="H1444" s="408">
        <f t="shared" si="26"/>
        <v>0</v>
      </c>
      <c r="I1444" s="419"/>
    </row>
    <row r="1445" spans="1:9" hidden="1" x14ac:dyDescent="0.2">
      <c r="A1445" s="15" t="s">
        <v>0</v>
      </c>
      <c r="B1445" s="28"/>
      <c r="C1445" s="410"/>
      <c r="D1445" s="387" t="s">
        <v>1220</v>
      </c>
      <c r="E1445" s="37" t="s">
        <v>136</v>
      </c>
      <c r="F1445" s="418">
        <v>24</v>
      </c>
      <c r="G1445" s="407"/>
      <c r="H1445" s="408">
        <f t="shared" si="26"/>
        <v>0</v>
      </c>
      <c r="I1445" s="419"/>
    </row>
    <row r="1446" spans="1:9" hidden="1" x14ac:dyDescent="0.2">
      <c r="A1446" s="15" t="s">
        <v>0</v>
      </c>
      <c r="B1446" s="28"/>
      <c r="C1446" s="410"/>
      <c r="D1446" s="387" t="s">
        <v>1221</v>
      </c>
      <c r="E1446" s="37" t="s">
        <v>136</v>
      </c>
      <c r="F1446" s="418">
        <v>46</v>
      </c>
      <c r="G1446" s="407"/>
      <c r="H1446" s="408">
        <f t="shared" si="26"/>
        <v>0</v>
      </c>
      <c r="I1446" s="419"/>
    </row>
    <row r="1447" spans="1:9" hidden="1" x14ac:dyDescent="0.2">
      <c r="A1447" s="15" t="s">
        <v>0</v>
      </c>
      <c r="B1447" s="28"/>
      <c r="C1447" s="410"/>
      <c r="D1447" s="387" t="s">
        <v>1222</v>
      </c>
      <c r="E1447" s="37" t="s">
        <v>136</v>
      </c>
      <c r="F1447" s="418">
        <v>1</v>
      </c>
      <c r="G1447" s="407"/>
      <c r="H1447" s="408">
        <f t="shared" si="26"/>
        <v>0</v>
      </c>
      <c r="I1447" s="419"/>
    </row>
    <row r="1448" spans="1:9" hidden="1" x14ac:dyDescent="0.2">
      <c r="A1448" s="15" t="s">
        <v>0</v>
      </c>
      <c r="B1448" s="28"/>
      <c r="C1448" s="410"/>
      <c r="D1448" s="387" t="s">
        <v>1223</v>
      </c>
      <c r="E1448" s="37" t="s">
        <v>136</v>
      </c>
      <c r="F1448" s="418">
        <v>1</v>
      </c>
      <c r="G1448" s="407"/>
      <c r="H1448" s="408">
        <f t="shared" si="26"/>
        <v>0</v>
      </c>
      <c r="I1448" s="419"/>
    </row>
    <row r="1449" spans="1:9" hidden="1" x14ac:dyDescent="0.2">
      <c r="A1449" s="15" t="s">
        <v>0</v>
      </c>
      <c r="B1449" s="28"/>
      <c r="C1449" s="410"/>
      <c r="D1449" s="387" t="s">
        <v>1224</v>
      </c>
      <c r="E1449" s="37" t="s">
        <v>136</v>
      </c>
      <c r="F1449" s="418">
        <v>1</v>
      </c>
      <c r="G1449" s="407"/>
      <c r="H1449" s="408">
        <f t="shared" si="26"/>
        <v>0</v>
      </c>
      <c r="I1449" s="419"/>
    </row>
    <row r="1450" spans="1:9" hidden="1" x14ac:dyDescent="0.2">
      <c r="A1450" s="15" t="s">
        <v>0</v>
      </c>
      <c r="B1450" s="28"/>
      <c r="C1450" s="410"/>
      <c r="D1450" s="387" t="s">
        <v>1225</v>
      </c>
      <c r="E1450" s="37" t="s">
        <v>136</v>
      </c>
      <c r="F1450" s="418">
        <v>2</v>
      </c>
      <c r="G1450" s="407"/>
      <c r="H1450" s="408">
        <f t="shared" si="26"/>
        <v>0</v>
      </c>
      <c r="I1450" s="419"/>
    </row>
    <row r="1451" spans="1:9" hidden="1" x14ac:dyDescent="0.2">
      <c r="A1451" s="15" t="s">
        <v>0</v>
      </c>
      <c r="B1451" s="28"/>
      <c r="C1451" s="410"/>
      <c r="D1451" s="387" t="s">
        <v>1226</v>
      </c>
      <c r="E1451" s="37" t="s">
        <v>136</v>
      </c>
      <c r="F1451" s="418">
        <v>1</v>
      </c>
      <c r="G1451" s="407"/>
      <c r="H1451" s="408">
        <f t="shared" si="26"/>
        <v>0</v>
      </c>
      <c r="I1451" s="419"/>
    </row>
    <row r="1452" spans="1:9" hidden="1" x14ac:dyDescent="0.2">
      <c r="A1452" s="15" t="s">
        <v>0</v>
      </c>
      <c r="B1452" s="28"/>
      <c r="C1452" s="410"/>
      <c r="D1452" s="387" t="s">
        <v>1227</v>
      </c>
      <c r="E1452" s="37" t="s">
        <v>136</v>
      </c>
      <c r="F1452" s="418">
        <v>1</v>
      </c>
      <c r="G1452" s="407"/>
      <c r="H1452" s="408">
        <f t="shared" si="26"/>
        <v>0</v>
      </c>
      <c r="I1452" s="419"/>
    </row>
    <row r="1453" spans="1:9" hidden="1" x14ac:dyDescent="0.2">
      <c r="A1453" s="15" t="s">
        <v>0</v>
      </c>
      <c r="B1453" s="28"/>
      <c r="C1453" s="410"/>
      <c r="D1453" s="387"/>
      <c r="E1453" s="401"/>
      <c r="F1453" s="374"/>
      <c r="G1453" s="407"/>
      <c r="H1453" s="29"/>
      <c r="I1453" s="376"/>
    </row>
    <row r="1454" spans="1:9" hidden="1" x14ac:dyDescent="0.2">
      <c r="A1454" s="15" t="s">
        <v>0</v>
      </c>
      <c r="B1454" s="28"/>
      <c r="C1454" s="410"/>
      <c r="D1454" s="387" t="s">
        <v>1228</v>
      </c>
      <c r="E1454" s="37" t="s">
        <v>136</v>
      </c>
      <c r="F1454" s="418">
        <v>1</v>
      </c>
      <c r="G1454" s="407"/>
      <c r="H1454" s="408">
        <f>$F1454*G1454</f>
        <v>0</v>
      </c>
      <c r="I1454" s="419"/>
    </row>
    <row r="1455" spans="1:9" hidden="1" x14ac:dyDescent="0.2">
      <c r="A1455" s="15" t="s">
        <v>0</v>
      </c>
      <c r="B1455" s="28"/>
      <c r="C1455" s="410"/>
      <c r="D1455" s="387" t="s">
        <v>1229</v>
      </c>
      <c r="E1455" s="37" t="s">
        <v>136</v>
      </c>
      <c r="F1455" s="418">
        <v>4</v>
      </c>
      <c r="G1455" s="407"/>
      <c r="H1455" s="408">
        <f>$F1455*G1455</f>
        <v>0</v>
      </c>
      <c r="I1455" s="419"/>
    </row>
    <row r="1456" spans="1:9" hidden="1" x14ac:dyDescent="0.2">
      <c r="A1456" s="15" t="s">
        <v>0</v>
      </c>
      <c r="B1456" s="28"/>
      <c r="C1456" s="410"/>
      <c r="D1456" s="387" t="s">
        <v>1230</v>
      </c>
      <c r="E1456" s="37" t="s">
        <v>136</v>
      </c>
      <c r="F1456" s="418">
        <v>8</v>
      </c>
      <c r="G1456" s="407"/>
      <c r="H1456" s="408">
        <f>$F1456*G1456</f>
        <v>0</v>
      </c>
      <c r="I1456" s="419"/>
    </row>
    <row r="1457" spans="1:9" hidden="1" x14ac:dyDescent="0.2">
      <c r="A1457" s="15" t="s">
        <v>0</v>
      </c>
      <c r="B1457" s="28"/>
      <c r="C1457" s="410"/>
      <c r="D1457" s="387"/>
      <c r="E1457" s="401"/>
      <c r="F1457" s="374"/>
      <c r="G1457" s="407"/>
      <c r="H1457" s="29"/>
      <c r="I1457" s="376"/>
    </row>
    <row r="1458" spans="1:9" hidden="1" x14ac:dyDescent="0.2">
      <c r="A1458" s="15" t="s">
        <v>0</v>
      </c>
      <c r="B1458" s="28"/>
      <c r="C1458" s="410"/>
      <c r="D1458" s="387" t="s">
        <v>1232</v>
      </c>
      <c r="E1458" s="37" t="s">
        <v>136</v>
      </c>
      <c r="F1458" s="418">
        <v>5</v>
      </c>
      <c r="G1458" s="407"/>
      <c r="H1458" s="408">
        <f t="shared" ref="H1458:H1495" si="27">$F1458*G1458</f>
        <v>0</v>
      </c>
      <c r="I1458" s="419"/>
    </row>
    <row r="1459" spans="1:9" hidden="1" x14ac:dyDescent="0.2">
      <c r="A1459" s="15" t="s">
        <v>0</v>
      </c>
      <c r="B1459" s="28"/>
      <c r="C1459" s="410"/>
      <c r="D1459" s="387" t="s">
        <v>1233</v>
      </c>
      <c r="E1459" s="37" t="s">
        <v>136</v>
      </c>
      <c r="F1459" s="418">
        <v>4</v>
      </c>
      <c r="G1459" s="407"/>
      <c r="H1459" s="408">
        <f t="shared" si="27"/>
        <v>0</v>
      </c>
      <c r="I1459" s="419"/>
    </row>
    <row r="1460" spans="1:9" hidden="1" x14ac:dyDescent="0.2">
      <c r="A1460" s="15" t="s">
        <v>0</v>
      </c>
      <c r="B1460" s="28"/>
      <c r="C1460" s="410"/>
      <c r="D1460" s="387" t="s">
        <v>1234</v>
      </c>
      <c r="E1460" s="37" t="s">
        <v>136</v>
      </c>
      <c r="F1460" s="418">
        <v>6</v>
      </c>
      <c r="G1460" s="407"/>
      <c r="H1460" s="408">
        <f t="shared" si="27"/>
        <v>0</v>
      </c>
      <c r="I1460" s="419"/>
    </row>
    <row r="1461" spans="1:9" hidden="1" x14ac:dyDescent="0.2">
      <c r="A1461" s="15" t="s">
        <v>0</v>
      </c>
      <c r="B1461" s="28"/>
      <c r="C1461" s="410"/>
      <c r="D1461" s="387" t="s">
        <v>1235</v>
      </c>
      <c r="E1461" s="37" t="s">
        <v>136</v>
      </c>
      <c r="F1461" s="418">
        <v>5</v>
      </c>
      <c r="G1461" s="407"/>
      <c r="H1461" s="408">
        <f t="shared" si="27"/>
        <v>0</v>
      </c>
      <c r="I1461" s="419"/>
    </row>
    <row r="1462" spans="1:9" hidden="1" x14ac:dyDescent="0.2">
      <c r="A1462" s="15" t="s">
        <v>0</v>
      </c>
      <c r="B1462" s="28"/>
      <c r="C1462" s="410"/>
      <c r="D1462" s="387" t="s">
        <v>1236</v>
      </c>
      <c r="E1462" s="37" t="s">
        <v>136</v>
      </c>
      <c r="F1462" s="418">
        <v>1</v>
      </c>
      <c r="G1462" s="407"/>
      <c r="H1462" s="408">
        <f t="shared" si="27"/>
        <v>0</v>
      </c>
      <c r="I1462" s="419"/>
    </row>
    <row r="1463" spans="1:9" hidden="1" x14ac:dyDescent="0.2">
      <c r="A1463" s="15" t="s">
        <v>0</v>
      </c>
      <c r="B1463" s="28"/>
      <c r="C1463" s="410"/>
      <c r="D1463" s="387" t="s">
        <v>1237</v>
      </c>
      <c r="E1463" s="37" t="s">
        <v>136</v>
      </c>
      <c r="F1463" s="418">
        <v>12</v>
      </c>
      <c r="G1463" s="407"/>
      <c r="H1463" s="408">
        <f t="shared" si="27"/>
        <v>0</v>
      </c>
      <c r="I1463" s="419"/>
    </row>
    <row r="1464" spans="1:9" hidden="1" x14ac:dyDescent="0.2">
      <c r="A1464" s="15" t="s">
        <v>0</v>
      </c>
      <c r="B1464" s="28"/>
      <c r="C1464" s="410"/>
      <c r="D1464" s="387" t="s">
        <v>1238</v>
      </c>
      <c r="E1464" s="37" t="s">
        <v>136</v>
      </c>
      <c r="F1464" s="418">
        <v>1</v>
      </c>
      <c r="G1464" s="407"/>
      <c r="H1464" s="408">
        <f t="shared" si="27"/>
        <v>0</v>
      </c>
      <c r="I1464" s="419"/>
    </row>
    <row r="1465" spans="1:9" hidden="1" x14ac:dyDescent="0.2">
      <c r="A1465" s="15" t="s">
        <v>0</v>
      </c>
      <c r="B1465" s="28"/>
      <c r="C1465" s="410"/>
      <c r="D1465" s="387" t="s">
        <v>1239</v>
      </c>
      <c r="E1465" s="37" t="s">
        <v>136</v>
      </c>
      <c r="F1465" s="418">
        <v>6</v>
      </c>
      <c r="G1465" s="407"/>
      <c r="H1465" s="408">
        <f t="shared" si="27"/>
        <v>0</v>
      </c>
      <c r="I1465" s="419"/>
    </row>
    <row r="1466" spans="1:9" hidden="1" x14ac:dyDescent="0.2">
      <c r="A1466" s="15" t="s">
        <v>0</v>
      </c>
      <c r="B1466" s="28"/>
      <c r="C1466" s="410"/>
      <c r="D1466" s="387" t="s">
        <v>1240</v>
      </c>
      <c r="E1466" s="37" t="s">
        <v>136</v>
      </c>
      <c r="F1466" s="418">
        <v>4</v>
      </c>
      <c r="G1466" s="407"/>
      <c r="H1466" s="408">
        <f t="shared" si="27"/>
        <v>0</v>
      </c>
      <c r="I1466" s="419"/>
    </row>
    <row r="1467" spans="1:9" hidden="1" x14ac:dyDescent="0.2">
      <c r="A1467" s="15" t="s">
        <v>0</v>
      </c>
      <c r="B1467" s="28"/>
      <c r="C1467" s="410"/>
      <c r="D1467" s="387" t="s">
        <v>1241</v>
      </c>
      <c r="E1467" s="37" t="s">
        <v>136</v>
      </c>
      <c r="F1467" s="418">
        <v>1</v>
      </c>
      <c r="G1467" s="407"/>
      <c r="H1467" s="408">
        <f t="shared" si="27"/>
        <v>0</v>
      </c>
      <c r="I1467" s="419"/>
    </row>
    <row r="1468" spans="1:9" hidden="1" x14ac:dyDescent="0.2">
      <c r="A1468" s="15" t="s">
        <v>0</v>
      </c>
      <c r="B1468" s="28"/>
      <c r="C1468" s="410"/>
      <c r="D1468" s="387" t="s">
        <v>1242</v>
      </c>
      <c r="E1468" s="37" t="s">
        <v>136</v>
      </c>
      <c r="F1468" s="418">
        <v>10</v>
      </c>
      <c r="G1468" s="407"/>
      <c r="H1468" s="408">
        <f t="shared" si="27"/>
        <v>0</v>
      </c>
      <c r="I1468" s="419"/>
    </row>
    <row r="1469" spans="1:9" hidden="1" x14ac:dyDescent="0.2">
      <c r="A1469" s="15" t="s">
        <v>0</v>
      </c>
      <c r="B1469" s="28"/>
      <c r="C1469" s="410"/>
      <c r="D1469" s="387" t="s">
        <v>1243</v>
      </c>
      <c r="E1469" s="37" t="s">
        <v>136</v>
      </c>
      <c r="F1469" s="418">
        <v>1</v>
      </c>
      <c r="G1469" s="407"/>
      <c r="H1469" s="408">
        <f t="shared" si="27"/>
        <v>0</v>
      </c>
      <c r="I1469" s="419"/>
    </row>
    <row r="1470" spans="1:9" hidden="1" x14ac:dyDescent="0.2">
      <c r="A1470" s="15" t="s">
        <v>0</v>
      </c>
      <c r="B1470" s="28"/>
      <c r="C1470" s="410"/>
      <c r="D1470" s="387" t="s">
        <v>1244</v>
      </c>
      <c r="E1470" s="37" t="s">
        <v>136</v>
      </c>
      <c r="F1470" s="418">
        <v>1</v>
      </c>
      <c r="G1470" s="407"/>
      <c r="H1470" s="408">
        <f t="shared" si="27"/>
        <v>0</v>
      </c>
      <c r="I1470" s="419"/>
    </row>
    <row r="1471" spans="1:9" hidden="1" x14ac:dyDescent="0.2">
      <c r="A1471" s="15" t="s">
        <v>0</v>
      </c>
      <c r="B1471" s="28"/>
      <c r="C1471" s="410"/>
      <c r="D1471" s="387" t="s">
        <v>1245</v>
      </c>
      <c r="E1471" s="37" t="s">
        <v>136</v>
      </c>
      <c r="F1471" s="418">
        <v>1</v>
      </c>
      <c r="G1471" s="407"/>
      <c r="H1471" s="408">
        <f t="shared" si="27"/>
        <v>0</v>
      </c>
      <c r="I1471" s="419"/>
    </row>
    <row r="1472" spans="1:9" hidden="1" x14ac:dyDescent="0.2">
      <c r="A1472" s="15" t="s">
        <v>0</v>
      </c>
      <c r="B1472" s="28"/>
      <c r="C1472" s="410"/>
      <c r="D1472" s="387" t="s">
        <v>1246</v>
      </c>
      <c r="E1472" s="37" t="s">
        <v>136</v>
      </c>
      <c r="F1472" s="418">
        <v>1</v>
      </c>
      <c r="G1472" s="407"/>
      <c r="H1472" s="408">
        <f t="shared" si="27"/>
        <v>0</v>
      </c>
      <c r="I1472" s="419"/>
    </row>
    <row r="1473" spans="1:9" hidden="1" x14ac:dyDescent="0.2">
      <c r="A1473" s="15" t="s">
        <v>0</v>
      </c>
      <c r="B1473" s="28"/>
      <c r="C1473" s="410"/>
      <c r="D1473" s="387" t="s">
        <v>1247</v>
      </c>
      <c r="E1473" s="37" t="s">
        <v>136</v>
      </c>
      <c r="F1473" s="418">
        <v>1</v>
      </c>
      <c r="G1473" s="407"/>
      <c r="H1473" s="408">
        <f t="shared" si="27"/>
        <v>0</v>
      </c>
      <c r="I1473" s="419"/>
    </row>
    <row r="1474" spans="1:9" hidden="1" x14ac:dyDescent="0.2">
      <c r="A1474" s="15" t="s">
        <v>0</v>
      </c>
      <c r="B1474" s="28"/>
      <c r="C1474" s="410"/>
      <c r="D1474" s="387" t="s">
        <v>1248</v>
      </c>
      <c r="E1474" s="37" t="s">
        <v>136</v>
      </c>
      <c r="F1474" s="418">
        <v>3</v>
      </c>
      <c r="G1474" s="407"/>
      <c r="H1474" s="408">
        <f t="shared" si="27"/>
        <v>0</v>
      </c>
      <c r="I1474" s="419"/>
    </row>
    <row r="1475" spans="1:9" hidden="1" x14ac:dyDescent="0.2">
      <c r="A1475" s="15" t="s">
        <v>0</v>
      </c>
      <c r="B1475" s="28"/>
      <c r="C1475" s="410"/>
      <c r="D1475" s="387" t="s">
        <v>1249</v>
      </c>
      <c r="E1475" s="37" t="s">
        <v>136</v>
      </c>
      <c r="F1475" s="418">
        <v>1</v>
      </c>
      <c r="G1475" s="407"/>
      <c r="H1475" s="408">
        <f t="shared" si="27"/>
        <v>0</v>
      </c>
      <c r="I1475" s="419"/>
    </row>
    <row r="1476" spans="1:9" hidden="1" x14ac:dyDescent="0.2">
      <c r="A1476" s="15" t="s">
        <v>0</v>
      </c>
      <c r="B1476" s="28"/>
      <c r="C1476" s="410"/>
      <c r="D1476" s="387" t="s">
        <v>1250</v>
      </c>
      <c r="E1476" s="37" t="s">
        <v>136</v>
      </c>
      <c r="F1476" s="418">
        <v>1</v>
      </c>
      <c r="G1476" s="407"/>
      <c r="H1476" s="408">
        <f t="shared" si="27"/>
        <v>0</v>
      </c>
      <c r="I1476" s="419"/>
    </row>
    <row r="1477" spans="1:9" hidden="1" x14ac:dyDescent="0.2">
      <c r="A1477" s="15" t="s">
        <v>0</v>
      </c>
      <c r="B1477" s="28"/>
      <c r="C1477" s="410"/>
      <c r="D1477" s="387" t="s">
        <v>1251</v>
      </c>
      <c r="E1477" s="37" t="s">
        <v>136</v>
      </c>
      <c r="F1477" s="418">
        <v>1</v>
      </c>
      <c r="G1477" s="407"/>
      <c r="H1477" s="408">
        <f t="shared" si="27"/>
        <v>0</v>
      </c>
      <c r="I1477" s="419"/>
    </row>
    <row r="1478" spans="1:9" hidden="1" x14ac:dyDescent="0.2">
      <c r="A1478" s="15" t="s">
        <v>0</v>
      </c>
      <c r="B1478" s="28"/>
      <c r="C1478" s="410"/>
      <c r="D1478" s="387" t="s">
        <v>1252</v>
      </c>
      <c r="E1478" s="37" t="s">
        <v>136</v>
      </c>
      <c r="F1478" s="418">
        <v>1</v>
      </c>
      <c r="G1478" s="407"/>
      <c r="H1478" s="408">
        <f t="shared" si="27"/>
        <v>0</v>
      </c>
      <c r="I1478" s="419"/>
    </row>
    <row r="1479" spans="1:9" hidden="1" x14ac:dyDescent="0.2">
      <c r="A1479" s="15" t="s">
        <v>0</v>
      </c>
      <c r="B1479" s="28"/>
      <c r="C1479" s="410"/>
      <c r="D1479" s="387" t="s">
        <v>1253</v>
      </c>
      <c r="E1479" s="37" t="s">
        <v>136</v>
      </c>
      <c r="F1479" s="418">
        <v>1</v>
      </c>
      <c r="G1479" s="407"/>
      <c r="H1479" s="408">
        <f t="shared" si="27"/>
        <v>0</v>
      </c>
      <c r="I1479" s="419"/>
    </row>
    <row r="1480" spans="1:9" hidden="1" x14ac:dyDescent="0.2">
      <c r="A1480" s="15" t="s">
        <v>0</v>
      </c>
      <c r="B1480" s="28"/>
      <c r="C1480" s="410"/>
      <c r="D1480" s="387" t="s">
        <v>1254</v>
      </c>
      <c r="E1480" s="37" t="s">
        <v>136</v>
      </c>
      <c r="F1480" s="418">
        <v>1</v>
      </c>
      <c r="G1480" s="407"/>
      <c r="H1480" s="408">
        <f t="shared" si="27"/>
        <v>0</v>
      </c>
      <c r="I1480" s="419"/>
    </row>
    <row r="1481" spans="1:9" hidden="1" x14ac:dyDescent="0.2">
      <c r="A1481" s="15" t="s">
        <v>0</v>
      </c>
      <c r="B1481" s="28"/>
      <c r="C1481" s="410"/>
      <c r="D1481" s="387" t="s">
        <v>1255</v>
      </c>
      <c r="E1481" s="37" t="s">
        <v>136</v>
      </c>
      <c r="F1481" s="418">
        <v>1</v>
      </c>
      <c r="G1481" s="407"/>
      <c r="H1481" s="408">
        <f t="shared" si="27"/>
        <v>0</v>
      </c>
      <c r="I1481" s="419"/>
    </row>
    <row r="1482" spans="1:9" hidden="1" x14ac:dyDescent="0.2">
      <c r="A1482" s="15" t="s">
        <v>0</v>
      </c>
      <c r="B1482" s="28"/>
      <c r="C1482" s="410"/>
      <c r="D1482" s="387" t="s">
        <v>1256</v>
      </c>
      <c r="E1482" s="37" t="s">
        <v>136</v>
      </c>
      <c r="F1482" s="418">
        <v>1</v>
      </c>
      <c r="G1482" s="407"/>
      <c r="H1482" s="408">
        <f t="shared" si="27"/>
        <v>0</v>
      </c>
      <c r="I1482" s="419"/>
    </row>
    <row r="1483" spans="1:9" hidden="1" x14ac:dyDescent="0.2">
      <c r="A1483" s="15" t="s">
        <v>0</v>
      </c>
      <c r="B1483" s="28"/>
      <c r="C1483" s="410"/>
      <c r="D1483" s="387" t="s">
        <v>1257</v>
      </c>
      <c r="E1483" s="37" t="s">
        <v>136</v>
      </c>
      <c r="F1483" s="418">
        <v>1</v>
      </c>
      <c r="G1483" s="407"/>
      <c r="H1483" s="408">
        <f t="shared" si="27"/>
        <v>0</v>
      </c>
      <c r="I1483" s="419"/>
    </row>
    <row r="1484" spans="1:9" hidden="1" x14ac:dyDescent="0.2">
      <c r="A1484" s="15" t="s">
        <v>0</v>
      </c>
      <c r="B1484" s="28"/>
      <c r="C1484" s="410"/>
      <c r="D1484" s="387" t="s">
        <v>1258</v>
      </c>
      <c r="E1484" s="37" t="s">
        <v>136</v>
      </c>
      <c r="F1484" s="418">
        <v>1</v>
      </c>
      <c r="G1484" s="407"/>
      <c r="H1484" s="408">
        <f t="shared" si="27"/>
        <v>0</v>
      </c>
      <c r="I1484" s="419"/>
    </row>
    <row r="1485" spans="1:9" hidden="1" x14ac:dyDescent="0.2">
      <c r="A1485" s="15" t="s">
        <v>0</v>
      </c>
      <c r="B1485" s="28"/>
      <c r="C1485" s="410"/>
      <c r="D1485" s="387" t="s">
        <v>1259</v>
      </c>
      <c r="E1485" s="37" t="s">
        <v>136</v>
      </c>
      <c r="F1485" s="418">
        <v>1</v>
      </c>
      <c r="G1485" s="407"/>
      <c r="H1485" s="408">
        <f t="shared" si="27"/>
        <v>0</v>
      </c>
      <c r="I1485" s="419"/>
    </row>
    <row r="1486" spans="1:9" hidden="1" x14ac:dyDescent="0.2">
      <c r="A1486" s="15" t="s">
        <v>0</v>
      </c>
      <c r="B1486" s="28"/>
      <c r="C1486" s="410"/>
      <c r="D1486" s="387" t="s">
        <v>1260</v>
      </c>
      <c r="E1486" s="37" t="s">
        <v>136</v>
      </c>
      <c r="F1486" s="418">
        <v>1</v>
      </c>
      <c r="G1486" s="407"/>
      <c r="H1486" s="408">
        <f t="shared" si="27"/>
        <v>0</v>
      </c>
      <c r="I1486" s="419"/>
    </row>
    <row r="1487" spans="1:9" hidden="1" x14ac:dyDescent="0.2">
      <c r="A1487" s="15" t="s">
        <v>0</v>
      </c>
      <c r="B1487" s="28"/>
      <c r="C1487" s="410"/>
      <c r="D1487" s="387" t="s">
        <v>1261</v>
      </c>
      <c r="E1487" s="37" t="s">
        <v>136</v>
      </c>
      <c r="F1487" s="418">
        <v>1</v>
      </c>
      <c r="G1487" s="407"/>
      <c r="H1487" s="408">
        <f t="shared" si="27"/>
        <v>0</v>
      </c>
      <c r="I1487" s="419"/>
    </row>
    <row r="1488" spans="1:9" hidden="1" x14ac:dyDescent="0.2">
      <c r="A1488" s="15" t="s">
        <v>0</v>
      </c>
      <c r="B1488" s="28"/>
      <c r="C1488" s="410"/>
      <c r="D1488" s="387" t="s">
        <v>1262</v>
      </c>
      <c r="E1488" s="37" t="s">
        <v>136</v>
      </c>
      <c r="F1488" s="418">
        <v>1</v>
      </c>
      <c r="G1488" s="407"/>
      <c r="H1488" s="408">
        <f t="shared" si="27"/>
        <v>0</v>
      </c>
      <c r="I1488" s="419"/>
    </row>
    <row r="1489" spans="1:9" hidden="1" x14ac:dyDescent="0.2">
      <c r="A1489" s="15" t="s">
        <v>0</v>
      </c>
      <c r="B1489" s="28"/>
      <c r="C1489" s="410"/>
      <c r="D1489" s="387" t="s">
        <v>1263</v>
      </c>
      <c r="E1489" s="37" t="s">
        <v>136</v>
      </c>
      <c r="F1489" s="418">
        <v>1</v>
      </c>
      <c r="G1489" s="407"/>
      <c r="H1489" s="408">
        <f t="shared" si="27"/>
        <v>0</v>
      </c>
      <c r="I1489" s="419"/>
    </row>
    <row r="1490" spans="1:9" hidden="1" x14ac:dyDescent="0.2">
      <c r="A1490" s="15" t="s">
        <v>0</v>
      </c>
      <c r="B1490" s="28"/>
      <c r="C1490" s="410"/>
      <c r="D1490" s="387" t="s">
        <v>1264</v>
      </c>
      <c r="E1490" s="37" t="s">
        <v>136</v>
      </c>
      <c r="F1490" s="418">
        <v>1</v>
      </c>
      <c r="G1490" s="407"/>
      <c r="H1490" s="408">
        <f t="shared" si="27"/>
        <v>0</v>
      </c>
      <c r="I1490" s="419"/>
    </row>
    <row r="1491" spans="1:9" hidden="1" x14ac:dyDescent="0.2">
      <c r="A1491" s="15" t="s">
        <v>0</v>
      </c>
      <c r="B1491" s="28"/>
      <c r="C1491" s="410"/>
      <c r="D1491" s="387" t="s">
        <v>1265</v>
      </c>
      <c r="E1491" s="37" t="s">
        <v>136</v>
      </c>
      <c r="F1491" s="418">
        <v>1</v>
      </c>
      <c r="G1491" s="407"/>
      <c r="H1491" s="408">
        <f t="shared" si="27"/>
        <v>0</v>
      </c>
      <c r="I1491" s="419"/>
    </row>
    <row r="1492" spans="1:9" hidden="1" x14ac:dyDescent="0.2">
      <c r="A1492" s="15" t="s">
        <v>0</v>
      </c>
      <c r="B1492" s="28"/>
      <c r="C1492" s="410"/>
      <c r="D1492" s="387" t="s">
        <v>1266</v>
      </c>
      <c r="E1492" s="37" t="s">
        <v>136</v>
      </c>
      <c r="F1492" s="418">
        <v>1</v>
      </c>
      <c r="G1492" s="407"/>
      <c r="H1492" s="408">
        <f t="shared" si="27"/>
        <v>0</v>
      </c>
      <c r="I1492" s="419"/>
    </row>
    <row r="1493" spans="1:9" hidden="1" x14ac:dyDescent="0.2">
      <c r="A1493" s="15" t="s">
        <v>0</v>
      </c>
      <c r="B1493" s="28"/>
      <c r="C1493" s="410"/>
      <c r="D1493" s="387" t="s">
        <v>1267</v>
      </c>
      <c r="E1493" s="37" t="s">
        <v>136</v>
      </c>
      <c r="F1493" s="418">
        <v>1</v>
      </c>
      <c r="G1493" s="407"/>
      <c r="H1493" s="408">
        <f t="shared" si="27"/>
        <v>0</v>
      </c>
      <c r="I1493" s="419"/>
    </row>
    <row r="1494" spans="1:9" hidden="1" x14ac:dyDescent="0.2">
      <c r="A1494" s="15" t="s">
        <v>0</v>
      </c>
      <c r="B1494" s="28"/>
      <c r="C1494" s="410"/>
      <c r="D1494" s="387" t="s">
        <v>1268</v>
      </c>
      <c r="E1494" s="37" t="s">
        <v>136</v>
      </c>
      <c r="F1494" s="418">
        <v>1</v>
      </c>
      <c r="G1494" s="407"/>
      <c r="H1494" s="408">
        <f t="shared" si="27"/>
        <v>0</v>
      </c>
      <c r="I1494" s="419"/>
    </row>
    <row r="1495" spans="1:9" hidden="1" x14ac:dyDescent="0.2">
      <c r="A1495" s="15" t="s">
        <v>0</v>
      </c>
      <c r="B1495" s="28"/>
      <c r="C1495" s="410"/>
      <c r="D1495" s="387" t="s">
        <v>1269</v>
      </c>
      <c r="E1495" s="37" t="s">
        <v>136</v>
      </c>
      <c r="F1495" s="418">
        <v>1</v>
      </c>
      <c r="G1495" s="407"/>
      <c r="H1495" s="408">
        <f t="shared" si="27"/>
        <v>0</v>
      </c>
      <c r="I1495" s="419"/>
    </row>
    <row r="1496" spans="1:9" hidden="1" x14ac:dyDescent="0.2">
      <c r="A1496" s="15" t="s">
        <v>0</v>
      </c>
      <c r="B1496" s="28"/>
      <c r="C1496" s="410"/>
      <c r="D1496" s="387"/>
      <c r="E1496" s="401"/>
      <c r="F1496" s="374"/>
      <c r="G1496" s="407"/>
      <c r="H1496" s="29"/>
      <c r="I1496" s="376"/>
    </row>
    <row r="1497" spans="1:9" hidden="1" x14ac:dyDescent="0.2">
      <c r="A1497" s="15" t="s">
        <v>0</v>
      </c>
      <c r="B1497" s="28"/>
      <c r="C1497" s="410"/>
      <c r="D1497" s="387" t="s">
        <v>1270</v>
      </c>
      <c r="E1497" s="37" t="s">
        <v>136</v>
      </c>
      <c r="F1497" s="418">
        <v>1</v>
      </c>
      <c r="G1497" s="407"/>
      <c r="H1497" s="408">
        <f t="shared" ref="H1497:H1542" si="28">$F1497*G1497</f>
        <v>0</v>
      </c>
      <c r="I1497" s="419"/>
    </row>
    <row r="1498" spans="1:9" hidden="1" x14ac:dyDescent="0.2">
      <c r="A1498" s="15" t="s">
        <v>0</v>
      </c>
      <c r="B1498" s="28"/>
      <c r="C1498" s="410"/>
      <c r="D1498" s="387" t="s">
        <v>1271</v>
      </c>
      <c r="E1498" s="37" t="s">
        <v>136</v>
      </c>
      <c r="F1498" s="418">
        <v>1</v>
      </c>
      <c r="G1498" s="407"/>
      <c r="H1498" s="408">
        <f t="shared" si="28"/>
        <v>0</v>
      </c>
      <c r="I1498" s="419"/>
    </row>
    <row r="1499" spans="1:9" hidden="1" x14ac:dyDescent="0.2">
      <c r="A1499" s="15" t="s">
        <v>0</v>
      </c>
      <c r="B1499" s="28"/>
      <c r="C1499" s="410"/>
      <c r="D1499" s="387" t="s">
        <v>1272</v>
      </c>
      <c r="E1499" s="37" t="s">
        <v>136</v>
      </c>
      <c r="F1499" s="418">
        <v>6</v>
      </c>
      <c r="G1499" s="407"/>
      <c r="H1499" s="408">
        <f t="shared" si="28"/>
        <v>0</v>
      </c>
      <c r="I1499" s="419"/>
    </row>
    <row r="1500" spans="1:9" hidden="1" x14ac:dyDescent="0.2">
      <c r="A1500" s="15" t="s">
        <v>0</v>
      </c>
      <c r="B1500" s="28"/>
      <c r="C1500" s="410"/>
      <c r="D1500" s="387" t="s">
        <v>1273</v>
      </c>
      <c r="E1500" s="37" t="s">
        <v>136</v>
      </c>
      <c r="F1500" s="418">
        <v>12</v>
      </c>
      <c r="G1500" s="407"/>
      <c r="H1500" s="408">
        <f t="shared" si="28"/>
        <v>0</v>
      </c>
      <c r="I1500" s="419"/>
    </row>
    <row r="1501" spans="1:9" hidden="1" x14ac:dyDescent="0.2">
      <c r="A1501" s="15" t="s">
        <v>0</v>
      </c>
      <c r="B1501" s="28"/>
      <c r="C1501" s="410"/>
      <c r="D1501" s="387" t="s">
        <v>1274</v>
      </c>
      <c r="E1501" s="37" t="s">
        <v>136</v>
      </c>
      <c r="F1501" s="418">
        <v>1</v>
      </c>
      <c r="G1501" s="407"/>
      <c r="H1501" s="408">
        <f t="shared" si="28"/>
        <v>0</v>
      </c>
      <c r="I1501" s="419"/>
    </row>
    <row r="1502" spans="1:9" hidden="1" x14ac:dyDescent="0.2">
      <c r="A1502" s="15" t="s">
        <v>0</v>
      </c>
      <c r="B1502" s="28"/>
      <c r="C1502" s="410"/>
      <c r="D1502" s="387" t="s">
        <v>1275</v>
      </c>
      <c r="E1502" s="37" t="s">
        <v>136</v>
      </c>
      <c r="F1502" s="418">
        <v>1</v>
      </c>
      <c r="G1502" s="407"/>
      <c r="H1502" s="408">
        <f t="shared" si="28"/>
        <v>0</v>
      </c>
      <c r="I1502" s="419"/>
    </row>
    <row r="1503" spans="1:9" hidden="1" x14ac:dyDescent="0.2">
      <c r="A1503" s="15" t="s">
        <v>0</v>
      </c>
      <c r="B1503" s="28"/>
      <c r="C1503" s="410"/>
      <c r="D1503" s="387" t="s">
        <v>1276</v>
      </c>
      <c r="E1503" s="37" t="s">
        <v>136</v>
      </c>
      <c r="F1503" s="418">
        <v>6</v>
      </c>
      <c r="G1503" s="407"/>
      <c r="H1503" s="408">
        <f t="shared" si="28"/>
        <v>0</v>
      </c>
      <c r="I1503" s="419"/>
    </row>
    <row r="1504" spans="1:9" hidden="1" x14ac:dyDescent="0.2">
      <c r="A1504" s="15" t="s">
        <v>0</v>
      </c>
      <c r="B1504" s="28"/>
      <c r="C1504" s="410"/>
      <c r="D1504" s="387" t="s">
        <v>1277</v>
      </c>
      <c r="E1504" s="37" t="s">
        <v>136</v>
      </c>
      <c r="F1504" s="418">
        <v>1</v>
      </c>
      <c r="G1504" s="407"/>
      <c r="H1504" s="408">
        <f t="shared" si="28"/>
        <v>0</v>
      </c>
      <c r="I1504" s="419"/>
    </row>
    <row r="1505" spans="1:9" hidden="1" x14ac:dyDescent="0.2">
      <c r="A1505" s="15" t="s">
        <v>0</v>
      </c>
      <c r="B1505" s="28"/>
      <c r="C1505" s="410"/>
      <c r="D1505" s="387" t="s">
        <v>1278</v>
      </c>
      <c r="E1505" s="37" t="s">
        <v>136</v>
      </c>
      <c r="F1505" s="418">
        <v>8</v>
      </c>
      <c r="G1505" s="407"/>
      <c r="H1505" s="408">
        <f t="shared" si="28"/>
        <v>0</v>
      </c>
      <c r="I1505" s="419"/>
    </row>
    <row r="1506" spans="1:9" hidden="1" x14ac:dyDescent="0.2">
      <c r="A1506" s="15" t="s">
        <v>0</v>
      </c>
      <c r="B1506" s="28"/>
      <c r="C1506" s="410"/>
      <c r="D1506" s="387" t="s">
        <v>1279</v>
      </c>
      <c r="E1506" s="37" t="s">
        <v>136</v>
      </c>
      <c r="F1506" s="418">
        <v>1</v>
      </c>
      <c r="G1506" s="407"/>
      <c r="H1506" s="408">
        <f t="shared" si="28"/>
        <v>0</v>
      </c>
      <c r="I1506" s="419"/>
    </row>
    <row r="1507" spans="1:9" hidden="1" x14ac:dyDescent="0.2">
      <c r="A1507" s="15" t="s">
        <v>0</v>
      </c>
      <c r="B1507" s="28"/>
      <c r="C1507" s="410"/>
      <c r="D1507" s="387" t="s">
        <v>1280</v>
      </c>
      <c r="E1507" s="37" t="s">
        <v>136</v>
      </c>
      <c r="F1507" s="418">
        <v>6</v>
      </c>
      <c r="G1507" s="407"/>
      <c r="H1507" s="408">
        <f t="shared" si="28"/>
        <v>0</v>
      </c>
      <c r="I1507" s="419"/>
    </row>
    <row r="1508" spans="1:9" hidden="1" x14ac:dyDescent="0.2">
      <c r="A1508" s="15" t="s">
        <v>0</v>
      </c>
      <c r="B1508" s="28"/>
      <c r="C1508" s="410"/>
      <c r="D1508" s="387" t="s">
        <v>1281</v>
      </c>
      <c r="E1508" s="37" t="s">
        <v>136</v>
      </c>
      <c r="F1508" s="418">
        <v>1</v>
      </c>
      <c r="G1508" s="407"/>
      <c r="H1508" s="408">
        <f t="shared" si="28"/>
        <v>0</v>
      </c>
      <c r="I1508" s="419"/>
    </row>
    <row r="1509" spans="1:9" hidden="1" x14ac:dyDescent="0.2">
      <c r="A1509" s="15" t="s">
        <v>0</v>
      </c>
      <c r="B1509" s="28"/>
      <c r="C1509" s="410"/>
      <c r="D1509" s="387" t="s">
        <v>1282</v>
      </c>
      <c r="E1509" s="37" t="s">
        <v>136</v>
      </c>
      <c r="F1509" s="418">
        <v>14</v>
      </c>
      <c r="G1509" s="407"/>
      <c r="H1509" s="408">
        <f t="shared" si="28"/>
        <v>0</v>
      </c>
      <c r="I1509" s="419"/>
    </row>
    <row r="1510" spans="1:9" hidden="1" x14ac:dyDescent="0.2">
      <c r="A1510" s="15" t="s">
        <v>0</v>
      </c>
      <c r="B1510" s="28"/>
      <c r="C1510" s="410"/>
      <c r="D1510" s="387" t="s">
        <v>1283</v>
      </c>
      <c r="E1510" s="37" t="s">
        <v>136</v>
      </c>
      <c r="F1510" s="418">
        <v>1</v>
      </c>
      <c r="G1510" s="407"/>
      <c r="H1510" s="408">
        <f t="shared" si="28"/>
        <v>0</v>
      </c>
      <c r="I1510" s="419"/>
    </row>
    <row r="1511" spans="1:9" hidden="1" x14ac:dyDescent="0.2">
      <c r="A1511" s="15" t="s">
        <v>0</v>
      </c>
      <c r="B1511" s="28"/>
      <c r="C1511" s="410"/>
      <c r="D1511" s="387" t="s">
        <v>1284</v>
      </c>
      <c r="E1511" s="37" t="s">
        <v>136</v>
      </c>
      <c r="F1511" s="418">
        <v>1</v>
      </c>
      <c r="G1511" s="407"/>
      <c r="H1511" s="408">
        <f t="shared" si="28"/>
        <v>0</v>
      </c>
      <c r="I1511" s="419"/>
    </row>
    <row r="1512" spans="1:9" hidden="1" x14ac:dyDescent="0.2">
      <c r="A1512" s="15" t="s">
        <v>0</v>
      </c>
      <c r="B1512" s="28"/>
      <c r="C1512" s="410"/>
      <c r="D1512" s="387" t="s">
        <v>1285</v>
      </c>
      <c r="E1512" s="37" t="s">
        <v>136</v>
      </c>
      <c r="F1512" s="418">
        <v>1</v>
      </c>
      <c r="G1512" s="407"/>
      <c r="H1512" s="408">
        <f t="shared" si="28"/>
        <v>0</v>
      </c>
      <c r="I1512" s="419"/>
    </row>
    <row r="1513" spans="1:9" hidden="1" x14ac:dyDescent="0.2">
      <c r="A1513" s="15" t="s">
        <v>0</v>
      </c>
      <c r="B1513" s="28"/>
      <c r="C1513" s="410"/>
      <c r="D1513" s="387" t="s">
        <v>1286</v>
      </c>
      <c r="E1513" s="37" t="s">
        <v>136</v>
      </c>
      <c r="F1513" s="418">
        <v>1</v>
      </c>
      <c r="G1513" s="407"/>
      <c r="H1513" s="408">
        <f t="shared" si="28"/>
        <v>0</v>
      </c>
      <c r="I1513" s="419"/>
    </row>
    <row r="1514" spans="1:9" hidden="1" x14ac:dyDescent="0.2">
      <c r="A1514" s="15" t="s">
        <v>0</v>
      </c>
      <c r="B1514" s="28"/>
      <c r="C1514" s="410"/>
      <c r="D1514" s="387" t="s">
        <v>1287</v>
      </c>
      <c r="E1514" s="37" t="s">
        <v>136</v>
      </c>
      <c r="F1514" s="418">
        <v>2</v>
      </c>
      <c r="G1514" s="407"/>
      <c r="H1514" s="408">
        <f t="shared" si="28"/>
        <v>0</v>
      </c>
      <c r="I1514" s="419"/>
    </row>
    <row r="1515" spans="1:9" hidden="1" x14ac:dyDescent="0.2">
      <c r="A1515" s="15" t="s">
        <v>0</v>
      </c>
      <c r="B1515" s="28"/>
      <c r="C1515" s="410"/>
      <c r="D1515" s="387" t="s">
        <v>1288</v>
      </c>
      <c r="E1515" s="37" t="s">
        <v>136</v>
      </c>
      <c r="F1515" s="418">
        <v>2</v>
      </c>
      <c r="G1515" s="407"/>
      <c r="H1515" s="408">
        <f t="shared" si="28"/>
        <v>0</v>
      </c>
      <c r="I1515" s="419"/>
    </row>
    <row r="1516" spans="1:9" hidden="1" x14ac:dyDescent="0.2">
      <c r="A1516" s="15" t="s">
        <v>0</v>
      </c>
      <c r="B1516" s="28"/>
      <c r="C1516" s="410"/>
      <c r="D1516" s="387" t="s">
        <v>1289</v>
      </c>
      <c r="E1516" s="37" t="s">
        <v>136</v>
      </c>
      <c r="F1516" s="418">
        <v>1</v>
      </c>
      <c r="G1516" s="407"/>
      <c r="H1516" s="408">
        <f t="shared" si="28"/>
        <v>0</v>
      </c>
      <c r="I1516" s="419"/>
    </row>
    <row r="1517" spans="1:9" hidden="1" x14ac:dyDescent="0.2">
      <c r="A1517" s="15" t="s">
        <v>0</v>
      </c>
      <c r="B1517" s="28"/>
      <c r="C1517" s="410"/>
      <c r="D1517" s="387" t="s">
        <v>1290</v>
      </c>
      <c r="E1517" s="37" t="s">
        <v>136</v>
      </c>
      <c r="F1517" s="418">
        <v>1</v>
      </c>
      <c r="G1517" s="407"/>
      <c r="H1517" s="408">
        <f t="shared" si="28"/>
        <v>0</v>
      </c>
      <c r="I1517" s="419"/>
    </row>
    <row r="1518" spans="1:9" hidden="1" x14ac:dyDescent="0.2">
      <c r="A1518" s="15" t="s">
        <v>0</v>
      </c>
      <c r="B1518" s="28"/>
      <c r="C1518" s="410"/>
      <c r="D1518" s="387" t="s">
        <v>1291</v>
      </c>
      <c r="E1518" s="37" t="s">
        <v>136</v>
      </c>
      <c r="F1518" s="418">
        <v>12</v>
      </c>
      <c r="G1518" s="407"/>
      <c r="H1518" s="408">
        <f t="shared" si="28"/>
        <v>0</v>
      </c>
      <c r="I1518" s="419"/>
    </row>
    <row r="1519" spans="1:9" hidden="1" x14ac:dyDescent="0.2">
      <c r="A1519" s="15" t="s">
        <v>0</v>
      </c>
      <c r="B1519" s="28"/>
      <c r="C1519" s="410"/>
      <c r="D1519" s="387" t="s">
        <v>1292</v>
      </c>
      <c r="E1519" s="37" t="s">
        <v>136</v>
      </c>
      <c r="F1519" s="418">
        <v>6</v>
      </c>
      <c r="G1519" s="407"/>
      <c r="H1519" s="408">
        <f t="shared" si="28"/>
        <v>0</v>
      </c>
      <c r="I1519" s="419"/>
    </row>
    <row r="1520" spans="1:9" hidden="1" x14ac:dyDescent="0.2">
      <c r="A1520" s="15" t="s">
        <v>0</v>
      </c>
      <c r="B1520" s="28"/>
      <c r="C1520" s="410"/>
      <c r="D1520" s="387" t="s">
        <v>1293</v>
      </c>
      <c r="E1520" s="37" t="s">
        <v>136</v>
      </c>
      <c r="F1520" s="418">
        <v>1</v>
      </c>
      <c r="G1520" s="407"/>
      <c r="H1520" s="408">
        <f t="shared" si="28"/>
        <v>0</v>
      </c>
      <c r="I1520" s="419"/>
    </row>
    <row r="1521" spans="1:9" hidden="1" x14ac:dyDescent="0.2">
      <c r="A1521" s="15" t="s">
        <v>0</v>
      </c>
      <c r="B1521" s="28"/>
      <c r="C1521" s="410"/>
      <c r="D1521" s="387" t="s">
        <v>1294</v>
      </c>
      <c r="E1521" s="37" t="s">
        <v>136</v>
      </c>
      <c r="F1521" s="418">
        <v>1</v>
      </c>
      <c r="G1521" s="407"/>
      <c r="H1521" s="408">
        <f t="shared" si="28"/>
        <v>0</v>
      </c>
      <c r="I1521" s="419"/>
    </row>
    <row r="1522" spans="1:9" hidden="1" x14ac:dyDescent="0.2">
      <c r="A1522" s="15" t="s">
        <v>0</v>
      </c>
      <c r="B1522" s="28"/>
      <c r="C1522" s="410"/>
      <c r="D1522" s="387" t="s">
        <v>1295</v>
      </c>
      <c r="E1522" s="37" t="s">
        <v>136</v>
      </c>
      <c r="F1522" s="418">
        <v>32</v>
      </c>
      <c r="G1522" s="407"/>
      <c r="H1522" s="408">
        <f t="shared" si="28"/>
        <v>0</v>
      </c>
      <c r="I1522" s="419"/>
    </row>
    <row r="1523" spans="1:9" hidden="1" x14ac:dyDescent="0.2">
      <c r="A1523" s="15" t="s">
        <v>0</v>
      </c>
      <c r="B1523" s="28"/>
      <c r="C1523" s="410"/>
      <c r="D1523" s="387" t="s">
        <v>1296</v>
      </c>
      <c r="E1523" s="37" t="s">
        <v>136</v>
      </c>
      <c r="F1523" s="418">
        <v>2</v>
      </c>
      <c r="G1523" s="407"/>
      <c r="H1523" s="408">
        <f t="shared" si="28"/>
        <v>0</v>
      </c>
      <c r="I1523" s="419"/>
    </row>
    <row r="1524" spans="1:9" hidden="1" x14ac:dyDescent="0.2">
      <c r="A1524" s="15" t="s">
        <v>0</v>
      </c>
      <c r="B1524" s="28"/>
      <c r="C1524" s="410"/>
      <c r="D1524" s="387" t="s">
        <v>1297</v>
      </c>
      <c r="E1524" s="37" t="s">
        <v>136</v>
      </c>
      <c r="F1524" s="418">
        <v>1</v>
      </c>
      <c r="G1524" s="407"/>
      <c r="H1524" s="408">
        <f t="shared" si="28"/>
        <v>0</v>
      </c>
      <c r="I1524" s="419"/>
    </row>
    <row r="1525" spans="1:9" hidden="1" x14ac:dyDescent="0.2">
      <c r="A1525" s="15" t="s">
        <v>0</v>
      </c>
      <c r="B1525" s="28"/>
      <c r="C1525" s="410"/>
      <c r="D1525" s="387" t="s">
        <v>1298</v>
      </c>
      <c r="E1525" s="37" t="s">
        <v>136</v>
      </c>
      <c r="F1525" s="418">
        <v>1</v>
      </c>
      <c r="G1525" s="407"/>
      <c r="H1525" s="408">
        <f t="shared" si="28"/>
        <v>0</v>
      </c>
      <c r="I1525" s="419"/>
    </row>
    <row r="1526" spans="1:9" hidden="1" x14ac:dyDescent="0.2">
      <c r="A1526" s="15" t="s">
        <v>0</v>
      </c>
      <c r="B1526" s="28"/>
      <c r="C1526" s="410"/>
      <c r="D1526" s="387" t="s">
        <v>1299</v>
      </c>
      <c r="E1526" s="37" t="s">
        <v>136</v>
      </c>
      <c r="F1526" s="418">
        <v>32</v>
      </c>
      <c r="G1526" s="407"/>
      <c r="H1526" s="408">
        <f t="shared" si="28"/>
        <v>0</v>
      </c>
      <c r="I1526" s="419"/>
    </row>
    <row r="1527" spans="1:9" hidden="1" x14ac:dyDescent="0.2">
      <c r="A1527" s="15" t="s">
        <v>0</v>
      </c>
      <c r="B1527" s="28"/>
      <c r="C1527" s="410"/>
      <c r="D1527" s="387" t="s">
        <v>1300</v>
      </c>
      <c r="E1527" s="37" t="s">
        <v>136</v>
      </c>
      <c r="F1527" s="418">
        <v>1</v>
      </c>
      <c r="G1527" s="407"/>
      <c r="H1527" s="408">
        <f t="shared" si="28"/>
        <v>0</v>
      </c>
      <c r="I1527" s="419"/>
    </row>
    <row r="1528" spans="1:9" hidden="1" x14ac:dyDescent="0.2">
      <c r="A1528" s="15" t="s">
        <v>0</v>
      </c>
      <c r="B1528" s="28"/>
      <c r="C1528" s="410"/>
      <c r="D1528" s="387" t="s">
        <v>1301</v>
      </c>
      <c r="E1528" s="37" t="s">
        <v>136</v>
      </c>
      <c r="F1528" s="418">
        <v>1</v>
      </c>
      <c r="G1528" s="407"/>
      <c r="H1528" s="408">
        <f t="shared" si="28"/>
        <v>0</v>
      </c>
      <c r="I1528" s="419"/>
    </row>
    <row r="1529" spans="1:9" hidden="1" x14ac:dyDescent="0.2">
      <c r="A1529" s="15" t="s">
        <v>0</v>
      </c>
      <c r="B1529" s="28"/>
      <c r="C1529" s="410"/>
      <c r="D1529" s="387" t="s">
        <v>1302</v>
      </c>
      <c r="E1529" s="37" t="s">
        <v>136</v>
      </c>
      <c r="F1529" s="418">
        <v>1</v>
      </c>
      <c r="G1529" s="407"/>
      <c r="H1529" s="408">
        <f t="shared" si="28"/>
        <v>0</v>
      </c>
      <c r="I1529" s="419"/>
    </row>
    <row r="1530" spans="1:9" hidden="1" x14ac:dyDescent="0.2">
      <c r="A1530" s="15" t="s">
        <v>0</v>
      </c>
      <c r="B1530" s="28"/>
      <c r="C1530" s="410"/>
      <c r="D1530" s="387" t="s">
        <v>1303</v>
      </c>
      <c r="E1530" s="37" t="s">
        <v>136</v>
      </c>
      <c r="F1530" s="418">
        <v>1</v>
      </c>
      <c r="G1530" s="407"/>
      <c r="H1530" s="408">
        <f t="shared" si="28"/>
        <v>0</v>
      </c>
      <c r="I1530" s="419"/>
    </row>
    <row r="1531" spans="1:9" hidden="1" x14ac:dyDescent="0.2">
      <c r="A1531" s="15" t="s">
        <v>0</v>
      </c>
      <c r="B1531" s="28"/>
      <c r="C1531" s="410"/>
      <c r="D1531" s="387" t="s">
        <v>1304</v>
      </c>
      <c r="E1531" s="37" t="s">
        <v>136</v>
      </c>
      <c r="F1531" s="418">
        <v>1</v>
      </c>
      <c r="G1531" s="407"/>
      <c r="H1531" s="408">
        <f t="shared" si="28"/>
        <v>0</v>
      </c>
      <c r="I1531" s="419"/>
    </row>
    <row r="1532" spans="1:9" hidden="1" x14ac:dyDescent="0.2">
      <c r="A1532" s="15" t="s">
        <v>0</v>
      </c>
      <c r="B1532" s="28"/>
      <c r="C1532" s="410"/>
      <c r="D1532" s="387" t="s">
        <v>1305</v>
      </c>
      <c r="E1532" s="37" t="s">
        <v>136</v>
      </c>
      <c r="F1532" s="418">
        <v>1</v>
      </c>
      <c r="G1532" s="407"/>
      <c r="H1532" s="408">
        <f t="shared" si="28"/>
        <v>0</v>
      </c>
      <c r="I1532" s="419"/>
    </row>
    <row r="1533" spans="1:9" hidden="1" x14ac:dyDescent="0.2">
      <c r="A1533" s="15" t="s">
        <v>0</v>
      </c>
      <c r="B1533" s="28"/>
      <c r="C1533" s="410"/>
      <c r="D1533" s="387" t="s">
        <v>1306</v>
      </c>
      <c r="E1533" s="37" t="s">
        <v>136</v>
      </c>
      <c r="F1533" s="418">
        <v>1</v>
      </c>
      <c r="G1533" s="407"/>
      <c r="H1533" s="408">
        <f t="shared" si="28"/>
        <v>0</v>
      </c>
      <c r="I1533" s="419"/>
    </row>
    <row r="1534" spans="1:9" hidden="1" x14ac:dyDescent="0.2">
      <c r="A1534" s="15" t="s">
        <v>0</v>
      </c>
      <c r="B1534" s="28"/>
      <c r="C1534" s="410"/>
      <c r="D1534" s="387" t="s">
        <v>1307</v>
      </c>
      <c r="E1534" s="37" t="s">
        <v>136</v>
      </c>
      <c r="F1534" s="418">
        <v>1</v>
      </c>
      <c r="G1534" s="407"/>
      <c r="H1534" s="408">
        <f t="shared" si="28"/>
        <v>0</v>
      </c>
      <c r="I1534" s="419"/>
    </row>
    <row r="1535" spans="1:9" hidden="1" x14ac:dyDescent="0.2">
      <c r="A1535" s="15" t="s">
        <v>0</v>
      </c>
      <c r="B1535" s="28"/>
      <c r="C1535" s="410"/>
      <c r="D1535" s="387" t="s">
        <v>1308</v>
      </c>
      <c r="E1535" s="37" t="s">
        <v>136</v>
      </c>
      <c r="F1535" s="418">
        <v>1</v>
      </c>
      <c r="G1535" s="407"/>
      <c r="H1535" s="408">
        <f t="shared" si="28"/>
        <v>0</v>
      </c>
      <c r="I1535" s="419"/>
    </row>
    <row r="1536" spans="1:9" hidden="1" x14ac:dyDescent="0.2">
      <c r="A1536" s="15" t="s">
        <v>0</v>
      </c>
      <c r="B1536" s="28"/>
      <c r="C1536" s="410"/>
      <c r="D1536" s="387" t="s">
        <v>1309</v>
      </c>
      <c r="E1536" s="37" t="s">
        <v>136</v>
      </c>
      <c r="F1536" s="418">
        <v>1</v>
      </c>
      <c r="G1536" s="407"/>
      <c r="H1536" s="408">
        <f t="shared" si="28"/>
        <v>0</v>
      </c>
      <c r="I1536" s="419"/>
    </row>
    <row r="1537" spans="1:9" hidden="1" x14ac:dyDescent="0.2">
      <c r="A1537" s="15" t="s">
        <v>0</v>
      </c>
      <c r="B1537" s="28"/>
      <c r="C1537" s="410"/>
      <c r="D1537" s="387" t="s">
        <v>1310</v>
      </c>
      <c r="E1537" s="37" t="s">
        <v>136</v>
      </c>
      <c r="F1537" s="418">
        <v>1</v>
      </c>
      <c r="G1537" s="407"/>
      <c r="H1537" s="408">
        <f t="shared" si="28"/>
        <v>0</v>
      </c>
      <c r="I1537" s="419"/>
    </row>
    <row r="1538" spans="1:9" hidden="1" x14ac:dyDescent="0.2">
      <c r="A1538" s="15" t="s">
        <v>0</v>
      </c>
      <c r="B1538" s="28"/>
      <c r="C1538" s="410"/>
      <c r="D1538" s="387" t="s">
        <v>1311</v>
      </c>
      <c r="E1538" s="37" t="s">
        <v>136</v>
      </c>
      <c r="F1538" s="418">
        <v>1</v>
      </c>
      <c r="G1538" s="407"/>
      <c r="H1538" s="408">
        <f t="shared" si="28"/>
        <v>0</v>
      </c>
      <c r="I1538" s="419"/>
    </row>
    <row r="1539" spans="1:9" hidden="1" x14ac:dyDescent="0.2">
      <c r="A1539" s="15" t="s">
        <v>0</v>
      </c>
      <c r="B1539" s="28"/>
      <c r="C1539" s="410"/>
      <c r="D1539" s="387" t="s">
        <v>1312</v>
      </c>
      <c r="E1539" s="37" t="s">
        <v>136</v>
      </c>
      <c r="F1539" s="418">
        <v>1</v>
      </c>
      <c r="G1539" s="407"/>
      <c r="H1539" s="408">
        <f t="shared" si="28"/>
        <v>0</v>
      </c>
      <c r="I1539" s="419"/>
    </row>
    <row r="1540" spans="1:9" hidden="1" x14ac:dyDescent="0.2">
      <c r="A1540" s="15" t="s">
        <v>0</v>
      </c>
      <c r="B1540" s="28"/>
      <c r="C1540" s="410"/>
      <c r="D1540" s="387" t="s">
        <v>1313</v>
      </c>
      <c r="E1540" s="37" t="s">
        <v>136</v>
      </c>
      <c r="F1540" s="418">
        <v>1</v>
      </c>
      <c r="G1540" s="407"/>
      <c r="H1540" s="408">
        <f t="shared" si="28"/>
        <v>0</v>
      </c>
      <c r="I1540" s="419"/>
    </row>
    <row r="1541" spans="1:9" hidden="1" x14ac:dyDescent="0.2">
      <c r="A1541" s="15" t="s">
        <v>0</v>
      </c>
      <c r="B1541" s="28"/>
      <c r="C1541" s="410"/>
      <c r="D1541" s="387" t="s">
        <v>1314</v>
      </c>
      <c r="E1541" s="37" t="s">
        <v>136</v>
      </c>
      <c r="F1541" s="418">
        <v>1</v>
      </c>
      <c r="G1541" s="407"/>
      <c r="H1541" s="408">
        <f t="shared" si="28"/>
        <v>0</v>
      </c>
      <c r="I1541" s="419"/>
    </row>
    <row r="1542" spans="1:9" hidden="1" x14ac:dyDescent="0.2">
      <c r="A1542" s="15" t="s">
        <v>0</v>
      </c>
      <c r="B1542" s="28"/>
      <c r="C1542" s="410"/>
      <c r="D1542" s="387" t="s">
        <v>1315</v>
      </c>
      <c r="E1542" s="37" t="s">
        <v>136</v>
      </c>
      <c r="F1542" s="418">
        <v>1</v>
      </c>
      <c r="G1542" s="407"/>
      <c r="H1542" s="408">
        <f t="shared" si="28"/>
        <v>0</v>
      </c>
      <c r="I1542" s="419"/>
    </row>
    <row r="1543" spans="1:9" hidden="1" x14ac:dyDescent="0.2">
      <c r="A1543" s="15" t="s">
        <v>0</v>
      </c>
      <c r="B1543" s="28"/>
      <c r="C1543" s="401"/>
      <c r="D1543" s="399"/>
      <c r="E1543" s="401"/>
      <c r="F1543" s="374"/>
      <c r="G1543" s="407"/>
      <c r="H1543" s="29"/>
      <c r="I1543" s="376"/>
    </row>
    <row r="1544" spans="1:9" ht="22.5" hidden="1" x14ac:dyDescent="0.2">
      <c r="A1544" s="15" t="s">
        <v>0</v>
      </c>
      <c r="B1544" s="28"/>
      <c r="C1544" s="400">
        <v>5</v>
      </c>
      <c r="D1544" s="389" t="s">
        <v>1316</v>
      </c>
      <c r="E1544" s="37"/>
      <c r="F1544" s="374"/>
      <c r="G1544" s="407"/>
      <c r="H1544" s="29"/>
      <c r="I1544" s="376"/>
    </row>
    <row r="1545" spans="1:9" hidden="1" x14ac:dyDescent="0.2">
      <c r="A1545" s="15" t="s">
        <v>0</v>
      </c>
      <c r="B1545" s="28"/>
      <c r="C1545" s="401"/>
      <c r="D1545" s="383" t="s">
        <v>1317</v>
      </c>
      <c r="E1545" s="37" t="s">
        <v>136</v>
      </c>
      <c r="F1545" s="418">
        <v>6</v>
      </c>
      <c r="G1545" s="407"/>
      <c r="H1545" s="408">
        <f>$F1545*G1545</f>
        <v>0</v>
      </c>
      <c r="I1545" s="419"/>
    </row>
    <row r="1546" spans="1:9" hidden="1" x14ac:dyDescent="0.2">
      <c r="A1546" s="15" t="s">
        <v>0</v>
      </c>
      <c r="B1546" s="28"/>
      <c r="C1546" s="401"/>
      <c r="D1546" s="387"/>
      <c r="E1546" s="401"/>
      <c r="F1546" s="374"/>
      <c r="G1546" s="407"/>
      <c r="H1546" s="29"/>
      <c r="I1546" s="376"/>
    </row>
    <row r="1547" spans="1:9" ht="56.25" hidden="1" x14ac:dyDescent="0.2">
      <c r="A1547" s="15" t="s">
        <v>0</v>
      </c>
      <c r="B1547" s="28"/>
      <c r="C1547" s="400">
        <v>6</v>
      </c>
      <c r="D1547" s="389" t="s">
        <v>1318</v>
      </c>
      <c r="E1547" s="401"/>
      <c r="F1547" s="374"/>
      <c r="G1547" s="407"/>
      <c r="H1547" s="29"/>
      <c r="I1547" s="376"/>
    </row>
    <row r="1548" spans="1:9" hidden="1" x14ac:dyDescent="0.2">
      <c r="A1548" s="15" t="s">
        <v>0</v>
      </c>
      <c r="B1548" s="28"/>
      <c r="C1548" s="401"/>
      <c r="D1548" s="389" t="s">
        <v>1319</v>
      </c>
      <c r="E1548" s="37"/>
      <c r="F1548" s="374"/>
      <c r="G1548" s="407"/>
      <c r="H1548" s="29"/>
      <c r="I1548" s="376"/>
    </row>
    <row r="1549" spans="1:9" hidden="1" x14ac:dyDescent="0.2">
      <c r="A1549" s="15" t="s">
        <v>0</v>
      </c>
      <c r="B1549" s="28"/>
      <c r="C1549" s="401"/>
      <c r="D1549" s="389" t="s">
        <v>1320</v>
      </c>
      <c r="E1549" s="37"/>
      <c r="F1549" s="374"/>
      <c r="G1549" s="407"/>
      <c r="H1549" s="29"/>
      <c r="I1549" s="376"/>
    </row>
    <row r="1550" spans="1:9" hidden="1" x14ac:dyDescent="0.2">
      <c r="A1550" s="15" t="s">
        <v>0</v>
      </c>
      <c r="B1550" s="28"/>
      <c r="C1550" s="401"/>
      <c r="D1550" s="389" t="s">
        <v>1321</v>
      </c>
      <c r="E1550" s="37"/>
      <c r="F1550" s="374"/>
      <c r="G1550" s="407"/>
      <c r="H1550" s="29"/>
      <c r="I1550" s="376"/>
    </row>
    <row r="1551" spans="1:9" hidden="1" x14ac:dyDescent="0.2">
      <c r="A1551" s="15" t="s">
        <v>0</v>
      </c>
      <c r="B1551" s="28"/>
      <c r="C1551" s="401"/>
      <c r="D1551" s="389" t="s">
        <v>1322</v>
      </c>
      <c r="E1551" s="37"/>
      <c r="F1551" s="374"/>
      <c r="G1551" s="407"/>
      <c r="H1551" s="29"/>
      <c r="I1551" s="376"/>
    </row>
    <row r="1552" spans="1:9" ht="45" hidden="1" x14ac:dyDescent="0.2">
      <c r="A1552" s="15" t="s">
        <v>0</v>
      </c>
      <c r="B1552" s="28"/>
      <c r="C1552" s="401"/>
      <c r="D1552" s="389" t="s">
        <v>1323</v>
      </c>
      <c r="E1552" s="37"/>
      <c r="F1552" s="374"/>
      <c r="G1552" s="407"/>
      <c r="H1552" s="29"/>
      <c r="I1552" s="376"/>
    </row>
    <row r="1553" spans="1:9" hidden="1" x14ac:dyDescent="0.2">
      <c r="A1553" s="15" t="s">
        <v>0</v>
      </c>
      <c r="B1553" s="28"/>
      <c r="C1553" s="401"/>
      <c r="D1553" s="389" t="s">
        <v>1324</v>
      </c>
      <c r="E1553" s="37"/>
      <c r="F1553" s="374"/>
      <c r="G1553" s="407"/>
      <c r="H1553" s="29"/>
      <c r="I1553" s="376"/>
    </row>
    <row r="1554" spans="1:9" hidden="1" x14ac:dyDescent="0.2">
      <c r="A1554" s="15" t="s">
        <v>0</v>
      </c>
      <c r="B1554" s="28"/>
      <c r="C1554" s="401"/>
      <c r="D1554" s="389" t="s">
        <v>1325</v>
      </c>
      <c r="E1554" s="37"/>
      <c r="F1554" s="374"/>
      <c r="G1554" s="407"/>
      <c r="H1554" s="29"/>
      <c r="I1554" s="376"/>
    </row>
    <row r="1555" spans="1:9" hidden="1" x14ac:dyDescent="0.2">
      <c r="A1555" s="15" t="s">
        <v>0</v>
      </c>
      <c r="B1555" s="28"/>
      <c r="C1555" s="401"/>
      <c r="D1555" s="387" t="s">
        <v>1326</v>
      </c>
      <c r="E1555" s="37" t="s">
        <v>136</v>
      </c>
      <c r="F1555" s="418">
        <v>5</v>
      </c>
      <c r="G1555" s="407"/>
      <c r="H1555" s="408">
        <f>$F1555*G1555</f>
        <v>0</v>
      </c>
      <c r="I1555" s="419"/>
    </row>
    <row r="1556" spans="1:9" hidden="1" x14ac:dyDescent="0.2">
      <c r="A1556" s="15" t="s">
        <v>0</v>
      </c>
      <c r="B1556" s="28"/>
      <c r="C1556" s="401"/>
      <c r="D1556" s="389" t="s">
        <v>1327</v>
      </c>
      <c r="E1556" s="37" t="s">
        <v>136</v>
      </c>
      <c r="F1556" s="418">
        <v>2</v>
      </c>
      <c r="G1556" s="407"/>
      <c r="H1556" s="408">
        <f>$F1556*G1556</f>
        <v>0</v>
      </c>
      <c r="I1556" s="419"/>
    </row>
    <row r="1557" spans="1:9" hidden="1" x14ac:dyDescent="0.2">
      <c r="A1557" s="15" t="s">
        <v>0</v>
      </c>
      <c r="B1557" s="28"/>
      <c r="C1557" s="401"/>
      <c r="D1557" s="389" t="s">
        <v>1328</v>
      </c>
      <c r="E1557" s="37"/>
      <c r="F1557" s="374"/>
      <c r="G1557" s="407"/>
      <c r="H1557" s="29"/>
      <c r="I1557" s="376"/>
    </row>
    <row r="1558" spans="1:9" hidden="1" x14ac:dyDescent="0.2">
      <c r="A1558" s="15" t="s">
        <v>0</v>
      </c>
      <c r="B1558" s="28"/>
      <c r="C1558" s="340"/>
      <c r="E1558" s="37"/>
      <c r="F1558" s="374"/>
      <c r="G1558" s="407"/>
      <c r="H1558" s="29"/>
      <c r="I1558" s="376"/>
    </row>
    <row r="1559" spans="1:9" ht="67.5" hidden="1" x14ac:dyDescent="0.2">
      <c r="A1559" s="15" t="s">
        <v>0</v>
      </c>
      <c r="C1559" s="400">
        <v>7</v>
      </c>
      <c r="D1559" s="389" t="s">
        <v>1329</v>
      </c>
      <c r="E1559" s="37"/>
      <c r="F1559" s="374"/>
      <c r="G1559" s="407"/>
      <c r="H1559" s="29"/>
      <c r="I1559" s="376"/>
    </row>
    <row r="1560" spans="1:9" hidden="1" x14ac:dyDescent="0.2">
      <c r="A1560" s="15" t="s">
        <v>0</v>
      </c>
      <c r="B1560" s="28"/>
      <c r="C1560" s="401"/>
      <c r="D1560" s="387"/>
      <c r="E1560" s="37"/>
      <c r="F1560" s="374"/>
      <c r="G1560" s="407"/>
      <c r="H1560" s="29"/>
      <c r="I1560" s="376"/>
    </row>
    <row r="1561" spans="1:9" hidden="1" x14ac:dyDescent="0.2">
      <c r="A1561" s="15" t="s">
        <v>0</v>
      </c>
      <c r="B1561" s="28"/>
      <c r="C1561" s="401"/>
      <c r="D1561" s="389" t="s">
        <v>1332</v>
      </c>
      <c r="E1561" s="37"/>
      <c r="F1561" s="374"/>
      <c r="G1561" s="407"/>
      <c r="H1561" s="29"/>
      <c r="I1561" s="376"/>
    </row>
    <row r="1562" spans="1:9" hidden="1" x14ac:dyDescent="0.2">
      <c r="A1562" s="15" t="s">
        <v>0</v>
      </c>
      <c r="B1562" s="28"/>
      <c r="C1562" s="401"/>
      <c r="D1562" s="420" t="s">
        <v>1333</v>
      </c>
      <c r="E1562" s="37" t="s">
        <v>136</v>
      </c>
      <c r="F1562" s="418">
        <v>2</v>
      </c>
      <c r="G1562" s="407"/>
      <c r="H1562" s="408">
        <f t="shared" ref="H1562:H1572" si="29">$F1562*G1562</f>
        <v>0</v>
      </c>
      <c r="I1562" s="419"/>
    </row>
    <row r="1563" spans="1:9" hidden="1" x14ac:dyDescent="0.2">
      <c r="A1563" s="15" t="s">
        <v>0</v>
      </c>
      <c r="B1563" s="28"/>
      <c r="C1563" s="401"/>
      <c r="D1563" s="420" t="s">
        <v>1334</v>
      </c>
      <c r="E1563" s="37" t="s">
        <v>136</v>
      </c>
      <c r="F1563" s="418">
        <v>2</v>
      </c>
      <c r="G1563" s="407"/>
      <c r="H1563" s="408">
        <f t="shared" si="29"/>
        <v>0</v>
      </c>
      <c r="I1563" s="419"/>
    </row>
    <row r="1564" spans="1:9" hidden="1" x14ac:dyDescent="0.2">
      <c r="A1564" s="15" t="s">
        <v>0</v>
      </c>
      <c r="B1564" s="28"/>
      <c r="C1564" s="401"/>
      <c r="D1564" s="420" t="s">
        <v>1335</v>
      </c>
      <c r="E1564" s="37" t="s">
        <v>136</v>
      </c>
      <c r="F1564" s="418">
        <v>1</v>
      </c>
      <c r="G1564" s="407"/>
      <c r="H1564" s="408">
        <f t="shared" si="29"/>
        <v>0</v>
      </c>
      <c r="I1564" s="419"/>
    </row>
    <row r="1565" spans="1:9" hidden="1" x14ac:dyDescent="0.2">
      <c r="A1565" s="15" t="s">
        <v>0</v>
      </c>
      <c r="B1565" s="28"/>
      <c r="C1565" s="401"/>
      <c r="D1565" s="420" t="s">
        <v>1336</v>
      </c>
      <c r="E1565" s="37" t="s">
        <v>136</v>
      </c>
      <c r="F1565" s="418">
        <v>3</v>
      </c>
      <c r="G1565" s="407"/>
      <c r="H1565" s="408">
        <f t="shared" si="29"/>
        <v>0</v>
      </c>
      <c r="I1565" s="419"/>
    </row>
    <row r="1566" spans="1:9" hidden="1" x14ac:dyDescent="0.2">
      <c r="A1566" s="15" t="s">
        <v>0</v>
      </c>
      <c r="B1566" s="28"/>
      <c r="C1566" s="401"/>
      <c r="D1566" s="420" t="s">
        <v>1337</v>
      </c>
      <c r="E1566" s="37" t="s">
        <v>136</v>
      </c>
      <c r="F1566" s="418">
        <v>1</v>
      </c>
      <c r="G1566" s="407"/>
      <c r="H1566" s="408">
        <f t="shared" si="29"/>
        <v>0</v>
      </c>
      <c r="I1566" s="419"/>
    </row>
    <row r="1567" spans="1:9" hidden="1" x14ac:dyDescent="0.2">
      <c r="A1567" s="15" t="s">
        <v>0</v>
      </c>
      <c r="B1567" s="28"/>
      <c r="C1567" s="401"/>
      <c r="D1567" s="420" t="s">
        <v>1338</v>
      </c>
      <c r="E1567" s="37" t="s">
        <v>136</v>
      </c>
      <c r="F1567" s="418">
        <v>1</v>
      </c>
      <c r="G1567" s="407"/>
      <c r="H1567" s="408">
        <f t="shared" si="29"/>
        <v>0</v>
      </c>
      <c r="I1567" s="419"/>
    </row>
    <row r="1568" spans="1:9" hidden="1" x14ac:dyDescent="0.2">
      <c r="A1568" s="15" t="s">
        <v>0</v>
      </c>
      <c r="B1568" s="28"/>
      <c r="C1568" s="401"/>
      <c r="D1568" s="420" t="s">
        <v>1339</v>
      </c>
      <c r="E1568" s="37" t="s">
        <v>136</v>
      </c>
      <c r="F1568" s="418">
        <v>1</v>
      </c>
      <c r="G1568" s="407"/>
      <c r="H1568" s="408">
        <f t="shared" si="29"/>
        <v>0</v>
      </c>
      <c r="I1568" s="419"/>
    </row>
    <row r="1569" spans="1:9" hidden="1" x14ac:dyDescent="0.2">
      <c r="A1569" s="15" t="s">
        <v>0</v>
      </c>
      <c r="B1569" s="28"/>
      <c r="C1569" s="401"/>
      <c r="D1569" s="420" t="s">
        <v>1340</v>
      </c>
      <c r="E1569" s="37" t="s">
        <v>136</v>
      </c>
      <c r="F1569" s="418">
        <v>1</v>
      </c>
      <c r="G1569" s="407"/>
      <c r="H1569" s="408">
        <f t="shared" si="29"/>
        <v>0</v>
      </c>
      <c r="I1569" s="419"/>
    </row>
    <row r="1570" spans="1:9" hidden="1" x14ac:dyDescent="0.2">
      <c r="A1570" s="15" t="s">
        <v>0</v>
      </c>
      <c r="B1570" s="28"/>
      <c r="C1570" s="401"/>
      <c r="D1570" s="420" t="s">
        <v>1341</v>
      </c>
      <c r="E1570" s="37" t="s">
        <v>136</v>
      </c>
      <c r="F1570" s="418">
        <v>1</v>
      </c>
      <c r="G1570" s="407"/>
      <c r="H1570" s="408">
        <f t="shared" si="29"/>
        <v>0</v>
      </c>
      <c r="I1570" s="419"/>
    </row>
    <row r="1571" spans="1:9" hidden="1" x14ac:dyDescent="0.2">
      <c r="A1571" s="15" t="s">
        <v>0</v>
      </c>
      <c r="B1571" s="28"/>
      <c r="C1571" s="401"/>
      <c r="D1571" s="420" t="s">
        <v>1342</v>
      </c>
      <c r="E1571" s="37" t="s">
        <v>136</v>
      </c>
      <c r="F1571" s="418">
        <v>2</v>
      </c>
      <c r="G1571" s="407"/>
      <c r="H1571" s="408">
        <f t="shared" si="29"/>
        <v>0</v>
      </c>
      <c r="I1571" s="419"/>
    </row>
    <row r="1572" spans="1:9" hidden="1" x14ac:dyDescent="0.2">
      <c r="A1572" s="15" t="s">
        <v>0</v>
      </c>
      <c r="B1572" s="28"/>
      <c r="C1572" s="401"/>
      <c r="D1572" s="420" t="s">
        <v>1343</v>
      </c>
      <c r="E1572" s="37" t="s">
        <v>136</v>
      </c>
      <c r="F1572" s="418">
        <v>1</v>
      </c>
      <c r="G1572" s="407"/>
      <c r="H1572" s="408">
        <f t="shared" si="29"/>
        <v>0</v>
      </c>
      <c r="I1572" s="419"/>
    </row>
    <row r="1573" spans="1:9" hidden="1" x14ac:dyDescent="0.2">
      <c r="A1573" s="15" t="s">
        <v>0</v>
      </c>
      <c r="B1573" s="28"/>
      <c r="C1573" s="401"/>
      <c r="D1573" s="387"/>
      <c r="E1573" s="37"/>
      <c r="F1573" s="374"/>
      <c r="G1573" s="407"/>
      <c r="H1573" s="29"/>
      <c r="I1573" s="376"/>
    </row>
    <row r="1574" spans="1:9" hidden="1" x14ac:dyDescent="0.2">
      <c r="A1574" s="15" t="s">
        <v>0</v>
      </c>
      <c r="B1574" s="28"/>
      <c r="C1574" s="410"/>
      <c r="D1574" s="389"/>
      <c r="E1574" s="401"/>
      <c r="F1574" s="413"/>
      <c r="G1574" s="407"/>
      <c r="H1574" s="29"/>
      <c r="I1574" s="414"/>
    </row>
    <row r="1575" spans="1:9" ht="22.5" hidden="1" x14ac:dyDescent="0.2">
      <c r="A1575" s="15" t="s">
        <v>0</v>
      </c>
      <c r="B1575" s="28"/>
      <c r="C1575" s="400">
        <v>8</v>
      </c>
      <c r="D1575" s="389" t="s">
        <v>1344</v>
      </c>
      <c r="E1575" s="37"/>
      <c r="F1575" s="374"/>
      <c r="G1575" s="407"/>
      <c r="H1575" s="29"/>
      <c r="I1575" s="376"/>
    </row>
    <row r="1576" spans="1:9" hidden="1" x14ac:dyDescent="0.2">
      <c r="A1576" s="15" t="s">
        <v>0</v>
      </c>
      <c r="B1576" s="28"/>
      <c r="C1576" s="401"/>
      <c r="D1576" s="389" t="s">
        <v>1345</v>
      </c>
      <c r="E1576" s="37"/>
      <c r="F1576" s="374"/>
      <c r="G1576" s="407"/>
      <c r="H1576" s="29"/>
      <c r="I1576" s="376"/>
    </row>
    <row r="1577" spans="1:9" hidden="1" x14ac:dyDescent="0.2">
      <c r="A1577" s="15" t="s">
        <v>0</v>
      </c>
      <c r="B1577" s="28"/>
      <c r="C1577" s="401"/>
      <c r="D1577" s="389" t="s">
        <v>1146</v>
      </c>
      <c r="E1577" s="37" t="s">
        <v>136</v>
      </c>
      <c r="F1577" s="418">
        <v>1</v>
      </c>
      <c r="G1577" s="407"/>
      <c r="H1577" s="408">
        <f t="shared" ref="H1577:H1583" si="30">$F1577*G1577</f>
        <v>0</v>
      </c>
      <c r="I1577" s="419"/>
    </row>
    <row r="1578" spans="1:9" hidden="1" x14ac:dyDescent="0.2">
      <c r="A1578" s="15" t="s">
        <v>0</v>
      </c>
      <c r="B1578" s="28"/>
      <c r="C1578" s="401"/>
      <c r="D1578" s="389" t="s">
        <v>1147</v>
      </c>
      <c r="E1578" s="37" t="s">
        <v>136</v>
      </c>
      <c r="F1578" s="418">
        <v>1</v>
      </c>
      <c r="G1578" s="407"/>
      <c r="H1578" s="408">
        <f t="shared" si="30"/>
        <v>0</v>
      </c>
      <c r="I1578" s="419"/>
    </row>
    <row r="1579" spans="1:9" hidden="1" x14ac:dyDescent="0.2">
      <c r="A1579" s="15" t="s">
        <v>0</v>
      </c>
      <c r="B1579" s="28"/>
      <c r="C1579" s="401"/>
      <c r="D1579" s="389" t="s">
        <v>1346</v>
      </c>
      <c r="E1579" s="37" t="s">
        <v>136</v>
      </c>
      <c r="F1579" s="418">
        <v>1</v>
      </c>
      <c r="G1579" s="407"/>
      <c r="H1579" s="408">
        <f t="shared" si="30"/>
        <v>0</v>
      </c>
      <c r="I1579" s="419"/>
    </row>
    <row r="1580" spans="1:9" hidden="1" x14ac:dyDescent="0.2">
      <c r="A1580" s="15" t="s">
        <v>0</v>
      </c>
      <c r="B1580" s="28"/>
      <c r="C1580" s="401"/>
      <c r="D1580" s="389" t="s">
        <v>1148</v>
      </c>
      <c r="E1580" s="37" t="s">
        <v>136</v>
      </c>
      <c r="F1580" s="418">
        <v>1</v>
      </c>
      <c r="G1580" s="407"/>
      <c r="H1580" s="408">
        <f t="shared" si="30"/>
        <v>0</v>
      </c>
      <c r="I1580" s="419"/>
    </row>
    <row r="1581" spans="1:9" hidden="1" x14ac:dyDescent="0.2">
      <c r="A1581" s="15" t="s">
        <v>0</v>
      </c>
      <c r="B1581" s="28"/>
      <c r="C1581" s="401"/>
      <c r="D1581" s="389" t="s">
        <v>1149</v>
      </c>
      <c r="E1581" s="37" t="s">
        <v>136</v>
      </c>
      <c r="F1581" s="418">
        <v>4</v>
      </c>
      <c r="G1581" s="407"/>
      <c r="H1581" s="408">
        <f t="shared" si="30"/>
        <v>0</v>
      </c>
      <c r="I1581" s="419"/>
    </row>
    <row r="1582" spans="1:9" hidden="1" x14ac:dyDescent="0.2">
      <c r="A1582" s="15" t="s">
        <v>0</v>
      </c>
      <c r="B1582" s="28"/>
      <c r="C1582" s="401"/>
      <c r="D1582" s="389" t="s">
        <v>1347</v>
      </c>
      <c r="E1582" s="37" t="s">
        <v>136</v>
      </c>
      <c r="F1582" s="418">
        <v>6</v>
      </c>
      <c r="G1582" s="407"/>
      <c r="H1582" s="408">
        <f t="shared" si="30"/>
        <v>0</v>
      </c>
      <c r="I1582" s="419"/>
    </row>
    <row r="1583" spans="1:9" hidden="1" x14ac:dyDescent="0.2">
      <c r="A1583" s="15" t="s">
        <v>0</v>
      </c>
      <c r="B1583" s="28"/>
      <c r="C1583" s="401"/>
      <c r="D1583" s="389" t="s">
        <v>1348</v>
      </c>
      <c r="E1583" s="37" t="s">
        <v>136</v>
      </c>
      <c r="F1583" s="418">
        <v>8</v>
      </c>
      <c r="G1583" s="407"/>
      <c r="H1583" s="408">
        <f t="shared" si="30"/>
        <v>0</v>
      </c>
      <c r="I1583" s="419"/>
    </row>
    <row r="1584" spans="1:9" hidden="1" x14ac:dyDescent="0.2">
      <c r="A1584" s="15" t="s">
        <v>0</v>
      </c>
      <c r="B1584" s="28"/>
      <c r="C1584" s="410"/>
      <c r="D1584" s="387"/>
      <c r="E1584" s="401"/>
      <c r="F1584" s="374"/>
      <c r="G1584" s="407"/>
      <c r="H1584" s="29"/>
      <c r="I1584" s="376"/>
    </row>
    <row r="1585" spans="1:9" ht="33.75" hidden="1" x14ac:dyDescent="0.2">
      <c r="A1585" s="15" t="s">
        <v>0</v>
      </c>
      <c r="B1585" s="28"/>
      <c r="C1585" s="400">
        <v>9</v>
      </c>
      <c r="D1585" s="389" t="s">
        <v>1797</v>
      </c>
      <c r="E1585" s="37"/>
      <c r="F1585" s="374"/>
      <c r="G1585" s="407"/>
      <c r="H1585" s="29"/>
      <c r="I1585" s="376"/>
    </row>
    <row r="1586" spans="1:9" hidden="1" x14ac:dyDescent="0.2">
      <c r="A1586" s="15" t="s">
        <v>0</v>
      </c>
      <c r="B1586" s="28"/>
      <c r="C1586" s="401"/>
      <c r="D1586" s="420" t="s">
        <v>1333</v>
      </c>
      <c r="E1586" s="37" t="s">
        <v>136</v>
      </c>
      <c r="F1586" s="418">
        <v>1</v>
      </c>
      <c r="G1586" s="407"/>
      <c r="H1586" s="408">
        <f>$F1586*G1586</f>
        <v>0</v>
      </c>
      <c r="I1586" s="419"/>
    </row>
    <row r="1587" spans="1:9" hidden="1" x14ac:dyDescent="0.2">
      <c r="A1587" s="15" t="s">
        <v>0</v>
      </c>
      <c r="B1587" s="28"/>
      <c r="C1587" s="401"/>
      <c r="D1587" s="420" t="s">
        <v>1334</v>
      </c>
      <c r="E1587" s="37" t="s">
        <v>136</v>
      </c>
      <c r="F1587" s="418">
        <v>3</v>
      </c>
      <c r="G1587" s="407"/>
      <c r="H1587" s="408">
        <f>$F1587*G1587</f>
        <v>0</v>
      </c>
      <c r="I1587" s="419"/>
    </row>
    <row r="1588" spans="1:9" hidden="1" x14ac:dyDescent="0.2">
      <c r="A1588" s="15" t="s">
        <v>0</v>
      </c>
      <c r="B1588" s="28"/>
      <c r="C1588" s="401"/>
      <c r="D1588" s="389"/>
      <c r="E1588" s="37"/>
      <c r="F1588" s="374"/>
      <c r="G1588" s="407"/>
      <c r="H1588" s="29"/>
      <c r="I1588" s="376"/>
    </row>
    <row r="1589" spans="1:9" ht="22.5" hidden="1" x14ac:dyDescent="0.2">
      <c r="A1589" s="15" t="s">
        <v>0</v>
      </c>
      <c r="B1589" s="28"/>
      <c r="C1589" s="400">
        <v>10</v>
      </c>
      <c r="D1589" s="389" t="s">
        <v>1350</v>
      </c>
      <c r="E1589" s="37"/>
      <c r="F1589" s="374"/>
      <c r="G1589" s="407"/>
      <c r="H1589" s="29"/>
      <c r="I1589" s="376"/>
    </row>
    <row r="1590" spans="1:9" hidden="1" x14ac:dyDescent="0.2">
      <c r="A1590" s="15" t="s">
        <v>0</v>
      </c>
      <c r="B1590" s="28"/>
      <c r="C1590" s="400"/>
      <c r="D1590" s="389" t="s">
        <v>1351</v>
      </c>
      <c r="E1590" s="37"/>
      <c r="F1590" s="374"/>
      <c r="G1590" s="407"/>
      <c r="H1590" s="29"/>
      <c r="I1590" s="376"/>
    </row>
    <row r="1591" spans="1:9" hidden="1" x14ac:dyDescent="0.2">
      <c r="A1591" s="15" t="s">
        <v>0</v>
      </c>
      <c r="B1591" s="28"/>
      <c r="C1591" s="401"/>
      <c r="D1591" s="420" t="s">
        <v>1340</v>
      </c>
      <c r="E1591" s="37"/>
      <c r="F1591" s="374"/>
      <c r="G1591" s="407"/>
      <c r="H1591" s="29"/>
      <c r="I1591" s="376"/>
    </row>
    <row r="1592" spans="1:9" hidden="1" x14ac:dyDescent="0.2">
      <c r="A1592" s="15" t="s">
        <v>0</v>
      </c>
      <c r="B1592" s="28"/>
      <c r="C1592" s="401"/>
      <c r="D1592" s="389"/>
      <c r="E1592" s="37"/>
      <c r="F1592" s="374"/>
      <c r="G1592" s="407"/>
      <c r="H1592" s="29"/>
      <c r="I1592" s="376"/>
    </row>
    <row r="1593" spans="1:9" ht="22.5" hidden="1" x14ac:dyDescent="0.2">
      <c r="A1593" s="15" t="s">
        <v>0</v>
      </c>
      <c r="B1593" s="28"/>
      <c r="C1593" s="400">
        <v>11</v>
      </c>
      <c r="D1593" s="389" t="s">
        <v>1358</v>
      </c>
      <c r="E1593" s="37"/>
      <c r="F1593" s="374"/>
      <c r="G1593" s="407"/>
      <c r="H1593" s="29"/>
      <c r="I1593" s="376"/>
    </row>
    <row r="1594" spans="1:9" hidden="1" x14ac:dyDescent="0.2">
      <c r="A1594" s="15" t="s">
        <v>0</v>
      </c>
      <c r="B1594" s="28"/>
      <c r="C1594" s="401"/>
      <c r="D1594" s="420" t="s">
        <v>1334</v>
      </c>
      <c r="E1594" s="37" t="s">
        <v>136</v>
      </c>
      <c r="F1594" s="418">
        <v>1</v>
      </c>
      <c r="G1594" s="407"/>
      <c r="H1594" s="408">
        <f>$F1594*G1594</f>
        <v>0</v>
      </c>
      <c r="I1594" s="419"/>
    </row>
    <row r="1595" spans="1:9" hidden="1" x14ac:dyDescent="0.2">
      <c r="A1595" s="15" t="s">
        <v>0</v>
      </c>
      <c r="B1595" s="28"/>
      <c r="C1595" s="401"/>
      <c r="D1595" s="389"/>
      <c r="E1595" s="37"/>
      <c r="F1595" s="374"/>
      <c r="G1595" s="407"/>
      <c r="H1595" s="29"/>
      <c r="I1595" s="376"/>
    </row>
    <row r="1596" spans="1:9" hidden="1" x14ac:dyDescent="0.2">
      <c r="A1596" s="15" t="s">
        <v>0</v>
      </c>
      <c r="B1596" s="28"/>
      <c r="C1596" s="400">
        <v>12</v>
      </c>
      <c r="D1596" s="389" t="s">
        <v>1359</v>
      </c>
      <c r="E1596" s="37"/>
      <c r="F1596" s="374"/>
      <c r="G1596" s="407"/>
      <c r="H1596" s="29"/>
      <c r="I1596" s="376"/>
    </row>
    <row r="1597" spans="1:9" hidden="1" x14ac:dyDescent="0.2">
      <c r="A1597" s="15" t="s">
        <v>0</v>
      </c>
      <c r="B1597" s="28"/>
      <c r="C1597" s="401"/>
      <c r="D1597" s="389" t="s">
        <v>1360</v>
      </c>
      <c r="E1597" s="37"/>
      <c r="F1597" s="374"/>
      <c r="G1597" s="407"/>
      <c r="H1597" s="29"/>
      <c r="I1597" s="376"/>
    </row>
    <row r="1598" spans="1:9" hidden="1" x14ac:dyDescent="0.2">
      <c r="A1598" s="15" t="s">
        <v>0</v>
      </c>
      <c r="B1598" s="28"/>
      <c r="C1598" s="401"/>
      <c r="D1598" s="387"/>
      <c r="E1598" s="401"/>
      <c r="F1598" s="374"/>
      <c r="G1598" s="407"/>
      <c r="H1598" s="29"/>
      <c r="I1598" s="376"/>
    </row>
    <row r="1599" spans="1:9" ht="33.75" hidden="1" x14ac:dyDescent="0.2">
      <c r="A1599" s="15" t="s">
        <v>0</v>
      </c>
      <c r="B1599" s="28"/>
      <c r="C1599" s="400">
        <v>13</v>
      </c>
      <c r="D1599" s="387" t="s">
        <v>1361</v>
      </c>
      <c r="E1599" s="37"/>
      <c r="F1599" s="374"/>
      <c r="G1599" s="407"/>
      <c r="H1599" s="13"/>
      <c r="I1599" s="376"/>
    </row>
    <row r="1600" spans="1:9" hidden="1" x14ac:dyDescent="0.2">
      <c r="A1600" s="15" t="s">
        <v>0</v>
      </c>
      <c r="B1600" s="28"/>
      <c r="C1600" s="404"/>
      <c r="D1600" s="387" t="s">
        <v>1362</v>
      </c>
      <c r="E1600" s="37"/>
      <c r="F1600" s="374"/>
      <c r="G1600" s="407"/>
      <c r="H1600" s="13"/>
      <c r="I1600" s="376"/>
    </row>
    <row r="1601" spans="1:9" ht="12.75" hidden="1" x14ac:dyDescent="0.2">
      <c r="A1601" s="15" t="s">
        <v>0</v>
      </c>
      <c r="B1601" s="429"/>
      <c r="C1601" s="404"/>
      <c r="D1601" s="387" t="s">
        <v>1363</v>
      </c>
      <c r="E1601" s="37" t="s">
        <v>1094</v>
      </c>
      <c r="F1601" s="418">
        <v>6</v>
      </c>
      <c r="G1601" s="407"/>
      <c r="H1601" s="408">
        <f>$F1601*G1601</f>
        <v>0</v>
      </c>
      <c r="I1601" s="419"/>
    </row>
    <row r="1602" spans="1:9" ht="12.75" hidden="1" x14ac:dyDescent="0.2">
      <c r="A1602" s="15" t="s">
        <v>0</v>
      </c>
      <c r="B1602" s="429"/>
      <c r="C1602" s="404"/>
      <c r="D1602" s="387" t="s">
        <v>1364</v>
      </c>
      <c r="E1602" s="37" t="s">
        <v>1094</v>
      </c>
      <c r="F1602" s="418">
        <v>2</v>
      </c>
      <c r="G1602" s="407"/>
      <c r="H1602" s="408">
        <f>$F1602*G1602</f>
        <v>0</v>
      </c>
      <c r="I1602" s="419"/>
    </row>
    <row r="1603" spans="1:9" ht="12.75" hidden="1" x14ac:dyDescent="0.2">
      <c r="A1603" s="15" t="s">
        <v>0</v>
      </c>
      <c r="B1603" s="429"/>
      <c r="C1603" s="404"/>
      <c r="D1603" s="387" t="s">
        <v>1365</v>
      </c>
      <c r="E1603" s="37" t="s">
        <v>1094</v>
      </c>
      <c r="F1603" s="418">
        <v>2</v>
      </c>
      <c r="G1603" s="407"/>
      <c r="H1603" s="408">
        <f>$F1603*G1603</f>
        <v>0</v>
      </c>
      <c r="I1603" s="419"/>
    </row>
    <row r="1604" spans="1:9" ht="12.75" hidden="1" x14ac:dyDescent="0.2">
      <c r="A1604" s="15" t="s">
        <v>0</v>
      </c>
      <c r="B1604" s="429"/>
      <c r="C1604" s="404"/>
      <c r="D1604" s="387"/>
      <c r="E1604" s="37"/>
      <c r="F1604" s="374"/>
      <c r="G1604" s="407"/>
      <c r="H1604" s="13"/>
      <c r="I1604" s="376"/>
    </row>
    <row r="1605" spans="1:9" ht="12.75" hidden="1" x14ac:dyDescent="0.2">
      <c r="A1605" s="15" t="s">
        <v>0</v>
      </c>
      <c r="B1605" s="429"/>
      <c r="C1605" s="404"/>
      <c r="D1605" s="387" t="s">
        <v>1366</v>
      </c>
      <c r="E1605" s="37"/>
      <c r="F1605" s="374"/>
      <c r="G1605" s="407"/>
      <c r="H1605" s="13"/>
      <c r="I1605" s="376"/>
    </row>
    <row r="1606" spans="1:9" ht="12.75" hidden="1" x14ac:dyDescent="0.2">
      <c r="A1606" s="15" t="s">
        <v>0</v>
      </c>
      <c r="B1606" s="429"/>
      <c r="C1606" s="410"/>
      <c r="D1606" s="387" t="s">
        <v>1136</v>
      </c>
      <c r="E1606" s="37" t="s">
        <v>1094</v>
      </c>
      <c r="F1606" s="418">
        <v>1</v>
      </c>
      <c r="G1606" s="407"/>
      <c r="H1606" s="408">
        <f t="shared" ref="H1606:H1616" si="31">$F1606*G1606</f>
        <v>0</v>
      </c>
      <c r="I1606" s="419"/>
    </row>
    <row r="1607" spans="1:9" hidden="1" x14ac:dyDescent="0.2">
      <c r="A1607" s="15" t="s">
        <v>0</v>
      </c>
      <c r="B1607" s="28"/>
      <c r="C1607" s="410"/>
      <c r="D1607" s="387" t="s">
        <v>1137</v>
      </c>
      <c r="E1607" s="37" t="s">
        <v>1094</v>
      </c>
      <c r="F1607" s="418">
        <v>8</v>
      </c>
      <c r="G1607" s="407"/>
      <c r="H1607" s="408">
        <f t="shared" si="31"/>
        <v>0</v>
      </c>
      <c r="I1607" s="419"/>
    </row>
    <row r="1608" spans="1:9" hidden="1" x14ac:dyDescent="0.2">
      <c r="A1608" s="15" t="s">
        <v>0</v>
      </c>
      <c r="B1608" s="28"/>
      <c r="C1608" s="410"/>
      <c r="D1608" s="387" t="s">
        <v>1138</v>
      </c>
      <c r="E1608" s="37" t="s">
        <v>1094</v>
      </c>
      <c r="F1608" s="418">
        <v>5</v>
      </c>
      <c r="G1608" s="407"/>
      <c r="H1608" s="408">
        <f t="shared" si="31"/>
        <v>0</v>
      </c>
      <c r="I1608" s="419"/>
    </row>
    <row r="1609" spans="1:9" hidden="1" x14ac:dyDescent="0.2">
      <c r="A1609" s="15" t="s">
        <v>0</v>
      </c>
      <c r="B1609" s="28"/>
      <c r="C1609" s="410"/>
      <c r="D1609" s="387" t="s">
        <v>1139</v>
      </c>
      <c r="E1609" s="37" t="s">
        <v>1094</v>
      </c>
      <c r="F1609" s="418">
        <v>1</v>
      </c>
      <c r="G1609" s="407"/>
      <c r="H1609" s="408">
        <f t="shared" si="31"/>
        <v>0</v>
      </c>
      <c r="I1609" s="419"/>
    </row>
    <row r="1610" spans="1:9" hidden="1" x14ac:dyDescent="0.2">
      <c r="A1610" s="15" t="s">
        <v>0</v>
      </c>
      <c r="B1610" s="28"/>
      <c r="C1610" s="404"/>
      <c r="D1610" s="387" t="s">
        <v>1140</v>
      </c>
      <c r="E1610" s="37" t="s">
        <v>1094</v>
      </c>
      <c r="F1610" s="418">
        <v>1</v>
      </c>
      <c r="G1610" s="407"/>
      <c r="H1610" s="408">
        <f t="shared" si="31"/>
        <v>0</v>
      </c>
      <c r="I1610" s="419"/>
    </row>
    <row r="1611" spans="1:9" ht="12.75" hidden="1" x14ac:dyDescent="0.2">
      <c r="A1611" s="15" t="s">
        <v>0</v>
      </c>
      <c r="B1611" s="429"/>
      <c r="C1611" s="404"/>
      <c r="D1611" s="387" t="s">
        <v>1141</v>
      </c>
      <c r="E1611" s="37" t="s">
        <v>1094</v>
      </c>
      <c r="F1611" s="418">
        <v>1</v>
      </c>
      <c r="G1611" s="407"/>
      <c r="H1611" s="408">
        <f t="shared" si="31"/>
        <v>0</v>
      </c>
      <c r="I1611" s="419"/>
    </row>
    <row r="1612" spans="1:9" ht="12.75" hidden="1" x14ac:dyDescent="0.2">
      <c r="A1612" s="15" t="s">
        <v>0</v>
      </c>
      <c r="B1612" s="429"/>
      <c r="C1612" s="404"/>
      <c r="D1612" s="387" t="s">
        <v>1142</v>
      </c>
      <c r="E1612" s="37" t="s">
        <v>1094</v>
      </c>
      <c r="F1612" s="418">
        <v>1</v>
      </c>
      <c r="G1612" s="407"/>
      <c r="H1612" s="408">
        <f t="shared" si="31"/>
        <v>0</v>
      </c>
      <c r="I1612" s="419"/>
    </row>
    <row r="1613" spans="1:9" ht="12.75" hidden="1" x14ac:dyDescent="0.2">
      <c r="A1613" s="15" t="s">
        <v>0</v>
      </c>
      <c r="B1613" s="429"/>
      <c r="C1613" s="404"/>
      <c r="D1613" s="387" t="s">
        <v>1143</v>
      </c>
      <c r="E1613" s="37" t="s">
        <v>1094</v>
      </c>
      <c r="F1613" s="418">
        <v>4</v>
      </c>
      <c r="G1613" s="407"/>
      <c r="H1613" s="408">
        <f t="shared" si="31"/>
        <v>0</v>
      </c>
      <c r="I1613" s="419"/>
    </row>
    <row r="1614" spans="1:9" ht="12.75" hidden="1" x14ac:dyDescent="0.2">
      <c r="A1614" s="15" t="s">
        <v>0</v>
      </c>
      <c r="B1614" s="429"/>
      <c r="C1614" s="404"/>
      <c r="D1614" s="387" t="s">
        <v>1144</v>
      </c>
      <c r="E1614" s="37" t="s">
        <v>1094</v>
      </c>
      <c r="F1614" s="418">
        <v>1</v>
      </c>
      <c r="G1614" s="407"/>
      <c r="H1614" s="408">
        <f t="shared" si="31"/>
        <v>0</v>
      </c>
      <c r="I1614" s="419"/>
    </row>
    <row r="1615" spans="1:9" ht="12.75" hidden="1" x14ac:dyDescent="0.2">
      <c r="A1615" s="15" t="s">
        <v>0</v>
      </c>
      <c r="B1615" s="429"/>
      <c r="C1615" s="404"/>
      <c r="D1615" s="387" t="s">
        <v>1145</v>
      </c>
      <c r="E1615" s="37" t="s">
        <v>1094</v>
      </c>
      <c r="F1615" s="418">
        <v>4</v>
      </c>
      <c r="G1615" s="407"/>
      <c r="H1615" s="408">
        <f t="shared" si="31"/>
        <v>0</v>
      </c>
      <c r="I1615" s="419"/>
    </row>
    <row r="1616" spans="1:9" ht="12.75" hidden="1" x14ac:dyDescent="0.2">
      <c r="A1616" s="15" t="s">
        <v>0</v>
      </c>
      <c r="B1616" s="429"/>
      <c r="C1616" s="404"/>
      <c r="D1616" s="387" t="s">
        <v>1146</v>
      </c>
      <c r="E1616" s="37" t="s">
        <v>1094</v>
      </c>
      <c r="F1616" s="418">
        <v>1</v>
      </c>
      <c r="G1616" s="407"/>
      <c r="H1616" s="408">
        <f t="shared" si="31"/>
        <v>0</v>
      </c>
      <c r="I1616" s="419"/>
    </row>
    <row r="1617" spans="1:9" ht="12.75" hidden="1" x14ac:dyDescent="0.2">
      <c r="A1617" s="15" t="s">
        <v>0</v>
      </c>
      <c r="B1617" s="429"/>
      <c r="C1617" s="404"/>
      <c r="D1617" s="387"/>
      <c r="E1617" s="37"/>
      <c r="F1617" s="374"/>
      <c r="G1617" s="407"/>
      <c r="H1617" s="29"/>
      <c r="I1617" s="376"/>
    </row>
    <row r="1618" spans="1:9" ht="12.75" hidden="1" x14ac:dyDescent="0.2">
      <c r="A1618" s="15" t="s">
        <v>0</v>
      </c>
      <c r="B1618" s="429"/>
      <c r="C1618" s="404"/>
      <c r="D1618" s="387" t="s">
        <v>1367</v>
      </c>
      <c r="E1618" s="401"/>
      <c r="F1618" s="374"/>
      <c r="G1618" s="407"/>
      <c r="H1618" s="13"/>
      <c r="I1618" s="376"/>
    </row>
    <row r="1619" spans="1:9" ht="12.75" hidden="1" x14ac:dyDescent="0.2">
      <c r="A1619" s="15" t="s">
        <v>0</v>
      </c>
      <c r="B1619" s="429"/>
      <c r="C1619" s="410"/>
      <c r="D1619" s="387" t="s">
        <v>1136</v>
      </c>
      <c r="E1619" s="37" t="s">
        <v>1094</v>
      </c>
      <c r="F1619" s="418">
        <v>22</v>
      </c>
      <c r="G1619" s="407"/>
      <c r="H1619" s="408">
        <f t="shared" ref="H1619:H1629" si="32">$F1619*G1619</f>
        <v>0</v>
      </c>
      <c r="I1619" s="419"/>
    </row>
    <row r="1620" spans="1:9" hidden="1" x14ac:dyDescent="0.2">
      <c r="A1620" s="15" t="s">
        <v>0</v>
      </c>
      <c r="B1620" s="28"/>
      <c r="C1620" s="410"/>
      <c r="D1620" s="387" t="s">
        <v>1137</v>
      </c>
      <c r="E1620" s="37" t="s">
        <v>1094</v>
      </c>
      <c r="F1620" s="418">
        <v>18</v>
      </c>
      <c r="G1620" s="407"/>
      <c r="H1620" s="408">
        <f t="shared" si="32"/>
        <v>0</v>
      </c>
      <c r="I1620" s="419"/>
    </row>
    <row r="1621" spans="1:9" hidden="1" x14ac:dyDescent="0.2">
      <c r="A1621" s="15" t="s">
        <v>0</v>
      </c>
      <c r="B1621" s="28"/>
      <c r="C1621" s="410"/>
      <c r="D1621" s="387" t="s">
        <v>1138</v>
      </c>
      <c r="E1621" s="37" t="s">
        <v>1094</v>
      </c>
      <c r="F1621" s="418">
        <v>4</v>
      </c>
      <c r="G1621" s="407"/>
      <c r="H1621" s="408">
        <f t="shared" si="32"/>
        <v>0</v>
      </c>
      <c r="I1621" s="419"/>
    </row>
    <row r="1622" spans="1:9" hidden="1" x14ac:dyDescent="0.2">
      <c r="A1622" s="15" t="s">
        <v>0</v>
      </c>
      <c r="B1622" s="28"/>
      <c r="C1622" s="410"/>
      <c r="D1622" s="387" t="s">
        <v>1139</v>
      </c>
      <c r="E1622" s="37" t="s">
        <v>1094</v>
      </c>
      <c r="F1622" s="418">
        <v>16</v>
      </c>
      <c r="G1622" s="407"/>
      <c r="H1622" s="408">
        <f t="shared" si="32"/>
        <v>0</v>
      </c>
      <c r="I1622" s="419"/>
    </row>
    <row r="1623" spans="1:9" hidden="1" x14ac:dyDescent="0.2">
      <c r="A1623" s="15" t="s">
        <v>0</v>
      </c>
      <c r="B1623" s="28"/>
      <c r="C1623" s="404"/>
      <c r="D1623" s="387" t="s">
        <v>1140</v>
      </c>
      <c r="E1623" s="37" t="s">
        <v>1094</v>
      </c>
      <c r="F1623" s="418">
        <v>4</v>
      </c>
      <c r="G1623" s="407"/>
      <c r="H1623" s="408">
        <f t="shared" si="32"/>
        <v>0</v>
      </c>
      <c r="I1623" s="419"/>
    </row>
    <row r="1624" spans="1:9" ht="12.75" hidden="1" x14ac:dyDescent="0.2">
      <c r="A1624" s="15" t="s">
        <v>0</v>
      </c>
      <c r="B1624" s="429"/>
      <c r="C1624" s="404"/>
      <c r="D1624" s="387" t="s">
        <v>1141</v>
      </c>
      <c r="E1624" s="37" t="s">
        <v>1094</v>
      </c>
      <c r="F1624" s="418">
        <v>2</v>
      </c>
      <c r="G1624" s="407"/>
      <c r="H1624" s="408">
        <f t="shared" si="32"/>
        <v>0</v>
      </c>
      <c r="I1624" s="419"/>
    </row>
    <row r="1625" spans="1:9" ht="12.75" hidden="1" x14ac:dyDescent="0.2">
      <c r="A1625" s="15" t="s">
        <v>0</v>
      </c>
      <c r="B1625" s="429"/>
      <c r="C1625" s="404"/>
      <c r="D1625" s="387" t="s">
        <v>1142</v>
      </c>
      <c r="E1625" s="37" t="s">
        <v>1094</v>
      </c>
      <c r="F1625" s="418">
        <v>2</v>
      </c>
      <c r="G1625" s="407"/>
      <c r="H1625" s="408">
        <f t="shared" si="32"/>
        <v>0</v>
      </c>
      <c r="I1625" s="419"/>
    </row>
    <row r="1626" spans="1:9" ht="12.75" hidden="1" x14ac:dyDescent="0.2">
      <c r="A1626" s="15" t="s">
        <v>0</v>
      </c>
      <c r="B1626" s="429"/>
      <c r="C1626" s="404"/>
      <c r="D1626" s="387" t="s">
        <v>1143</v>
      </c>
      <c r="E1626" s="37" t="s">
        <v>1094</v>
      </c>
      <c r="F1626" s="418">
        <v>1</v>
      </c>
      <c r="G1626" s="407"/>
      <c r="H1626" s="408">
        <f t="shared" si="32"/>
        <v>0</v>
      </c>
      <c r="I1626" s="419"/>
    </row>
    <row r="1627" spans="1:9" ht="12.75" hidden="1" x14ac:dyDescent="0.2">
      <c r="A1627" s="15" t="s">
        <v>0</v>
      </c>
      <c r="B1627" s="429"/>
      <c r="C1627" s="404"/>
      <c r="D1627" s="387" t="s">
        <v>1144</v>
      </c>
      <c r="E1627" s="37" t="s">
        <v>1094</v>
      </c>
      <c r="F1627" s="418">
        <v>1</v>
      </c>
      <c r="G1627" s="407"/>
      <c r="H1627" s="408">
        <f t="shared" si="32"/>
        <v>0</v>
      </c>
      <c r="I1627" s="419"/>
    </row>
    <row r="1628" spans="1:9" ht="12.75" hidden="1" x14ac:dyDescent="0.2">
      <c r="A1628" s="15" t="s">
        <v>0</v>
      </c>
      <c r="B1628" s="429"/>
      <c r="C1628" s="404"/>
      <c r="D1628" s="387" t="s">
        <v>1145</v>
      </c>
      <c r="E1628" s="37" t="s">
        <v>1094</v>
      </c>
      <c r="F1628" s="418">
        <v>1</v>
      </c>
      <c r="G1628" s="407"/>
      <c r="H1628" s="408">
        <f t="shared" si="32"/>
        <v>0</v>
      </c>
      <c r="I1628" s="419"/>
    </row>
    <row r="1629" spans="1:9" ht="12.75" hidden="1" x14ac:dyDescent="0.2">
      <c r="A1629" s="15" t="s">
        <v>0</v>
      </c>
      <c r="B1629" s="429"/>
      <c r="C1629" s="404"/>
      <c r="D1629" s="387" t="s">
        <v>1146</v>
      </c>
      <c r="E1629" s="37" t="s">
        <v>1094</v>
      </c>
      <c r="F1629" s="418">
        <v>6</v>
      </c>
      <c r="G1629" s="407"/>
      <c r="H1629" s="408">
        <f t="shared" si="32"/>
        <v>0</v>
      </c>
      <c r="I1629" s="419"/>
    </row>
    <row r="1630" spans="1:9" ht="12.75" hidden="1" x14ac:dyDescent="0.2">
      <c r="A1630" s="15" t="s">
        <v>0</v>
      </c>
      <c r="B1630" s="429"/>
      <c r="C1630" s="401"/>
      <c r="D1630" s="387"/>
      <c r="E1630" s="37"/>
      <c r="F1630" s="413"/>
      <c r="G1630" s="407"/>
      <c r="H1630" s="29"/>
      <c r="I1630" s="414"/>
    </row>
    <row r="1631" spans="1:9" hidden="1" x14ac:dyDescent="0.2">
      <c r="A1631" s="15" t="s">
        <v>0</v>
      </c>
      <c r="B1631" s="28"/>
      <c r="C1631" s="404"/>
      <c r="D1631" s="389"/>
      <c r="E1631" s="401"/>
      <c r="F1631" s="374"/>
      <c r="G1631" s="407"/>
      <c r="H1631" s="13"/>
      <c r="I1631" s="376"/>
    </row>
    <row r="1632" spans="1:9" ht="33.75" hidden="1" x14ac:dyDescent="0.2">
      <c r="A1632" s="15" t="s">
        <v>0</v>
      </c>
      <c r="B1632" s="429"/>
      <c r="C1632" s="400">
        <v>14</v>
      </c>
      <c r="D1632" s="387" t="s">
        <v>1370</v>
      </c>
      <c r="E1632" s="37"/>
      <c r="F1632" s="374"/>
      <c r="G1632" s="407"/>
      <c r="H1632" s="29"/>
      <c r="I1632" s="376"/>
    </row>
    <row r="1633" spans="1:9" ht="22.5" hidden="1" x14ac:dyDescent="0.2">
      <c r="A1633" s="15" t="s">
        <v>0</v>
      </c>
      <c r="B1633" s="28"/>
      <c r="C1633" s="410"/>
      <c r="D1633" s="387" t="s">
        <v>1371</v>
      </c>
      <c r="E1633" s="15" t="s">
        <v>1094</v>
      </c>
      <c r="F1633" s="343">
        <v>1</v>
      </c>
      <c r="G1633" s="407"/>
      <c r="H1633" s="408">
        <f>$F1633*G1633</f>
        <v>0</v>
      </c>
      <c r="I1633" s="417"/>
    </row>
    <row r="1634" spans="1:9" hidden="1" x14ac:dyDescent="0.2">
      <c r="A1634" s="15" t="s">
        <v>0</v>
      </c>
      <c r="B1634" s="28"/>
      <c r="C1634" s="410"/>
      <c r="D1634" s="387"/>
      <c r="F1634" s="345"/>
      <c r="G1634" s="407"/>
      <c r="H1634" s="29"/>
      <c r="I1634" s="378"/>
    </row>
    <row r="1635" spans="1:9" hidden="1" x14ac:dyDescent="0.2">
      <c r="A1635" s="15" t="s">
        <v>0</v>
      </c>
      <c r="B1635" s="28"/>
      <c r="C1635" s="410"/>
      <c r="D1635" s="389"/>
      <c r="E1635" s="412"/>
      <c r="F1635" s="413"/>
      <c r="G1635" s="407"/>
      <c r="H1635" s="29"/>
      <c r="I1635" s="414"/>
    </row>
    <row r="1636" spans="1:9" hidden="1" x14ac:dyDescent="0.2">
      <c r="A1636" s="15" t="s">
        <v>0</v>
      </c>
      <c r="B1636" s="28"/>
      <c r="C1636" s="400">
        <v>15</v>
      </c>
      <c r="D1636" s="36" t="s">
        <v>1372</v>
      </c>
      <c r="E1636" s="15" t="s">
        <v>1094</v>
      </c>
      <c r="F1636" s="343">
        <v>1</v>
      </c>
      <c r="G1636" s="407"/>
      <c r="H1636" s="408">
        <f>$F1636*G1636</f>
        <v>0</v>
      </c>
      <c r="I1636" s="417"/>
    </row>
    <row r="1637" spans="1:9" hidden="1" x14ac:dyDescent="0.2">
      <c r="A1637" s="15" t="s">
        <v>0</v>
      </c>
      <c r="C1637" s="340"/>
      <c r="F1637" s="345"/>
      <c r="G1637" s="407"/>
      <c r="H1637" s="13"/>
      <c r="I1637" s="378"/>
    </row>
    <row r="1638" spans="1:9" hidden="1" x14ac:dyDescent="0.2">
      <c r="A1638" s="15" t="s">
        <v>0</v>
      </c>
      <c r="C1638" s="340"/>
      <c r="F1638" s="345"/>
      <c r="G1638" s="407"/>
      <c r="H1638" s="13"/>
      <c r="I1638" s="378"/>
    </row>
    <row r="1639" spans="1:9" ht="22.5" hidden="1" x14ac:dyDescent="0.2">
      <c r="A1639" s="15" t="s">
        <v>0</v>
      </c>
      <c r="C1639" s="400">
        <v>16</v>
      </c>
      <c r="D1639" s="364" t="s">
        <v>1373</v>
      </c>
      <c r="E1639" s="37" t="s">
        <v>1094</v>
      </c>
      <c r="F1639" s="418">
        <v>1</v>
      </c>
      <c r="G1639" s="407"/>
      <c r="H1639" s="408">
        <f>$F1639*G1639</f>
        <v>0</v>
      </c>
      <c r="I1639" s="419"/>
    </row>
    <row r="1640" spans="1:9" hidden="1" x14ac:dyDescent="0.2">
      <c r="A1640" s="15" t="s">
        <v>0</v>
      </c>
      <c r="B1640" s="28"/>
      <c r="C1640" s="401"/>
      <c r="D1640" s="389"/>
      <c r="E1640" s="401"/>
      <c r="F1640" s="413"/>
      <c r="G1640" s="407"/>
      <c r="H1640" s="29"/>
      <c r="I1640" s="414"/>
    </row>
    <row r="1641" spans="1:9" hidden="1" x14ac:dyDescent="0.2">
      <c r="A1641" s="15" t="s">
        <v>0</v>
      </c>
      <c r="B1641" s="28"/>
      <c r="C1641" s="401"/>
      <c r="D1641" s="389"/>
      <c r="E1641" s="401"/>
      <c r="F1641" s="413"/>
      <c r="G1641" s="407"/>
      <c r="H1641" s="29"/>
      <c r="I1641" s="414"/>
    </row>
    <row r="1642" spans="1:9" hidden="1" x14ac:dyDescent="0.2">
      <c r="A1642" s="15" t="s">
        <v>221</v>
      </c>
      <c r="B1642" s="347"/>
      <c r="C1642" s="422" t="s">
        <v>1796</v>
      </c>
      <c r="D1642" s="423" t="str">
        <f>"UKUPNO "&amp;D1356</f>
        <v>UKUPNO CIJEVNI RAZVOD I ELEMENTI ZA UGRADBU U ZID</v>
      </c>
      <c r="E1642" s="424"/>
      <c r="F1642" s="425"/>
      <c r="G1642" s="426"/>
      <c r="H1642" s="348">
        <f>SUM(H1358:H1641)</f>
        <v>0</v>
      </c>
      <c r="I1642" s="427"/>
    </row>
    <row r="1643" spans="1:9" hidden="1" x14ac:dyDescent="0.2">
      <c r="A1643" s="15" t="s">
        <v>0</v>
      </c>
      <c r="B1643" s="28"/>
      <c r="C1643" s="398" t="s">
        <v>1798</v>
      </c>
      <c r="D1643" s="399" t="s">
        <v>1375</v>
      </c>
      <c r="E1643" s="28"/>
      <c r="F1643" s="374"/>
      <c r="G1643" s="407"/>
      <c r="H1643" s="29"/>
      <c r="I1643" s="376"/>
    </row>
    <row r="1644" spans="1:9" hidden="1" x14ac:dyDescent="0.2">
      <c r="A1644" s="15" t="s">
        <v>0</v>
      </c>
      <c r="B1644" s="28"/>
      <c r="C1644" s="401"/>
      <c r="D1644" s="387"/>
      <c r="E1644" s="401"/>
      <c r="F1644" s="374"/>
      <c r="G1644" s="407"/>
      <c r="H1644" s="29"/>
      <c r="I1644" s="376"/>
    </row>
    <row r="1645" spans="1:9" ht="22.5" hidden="1" x14ac:dyDescent="0.2">
      <c r="A1645" s="15" t="s">
        <v>0</v>
      </c>
      <c r="B1645" s="28"/>
      <c r="C1645" s="400">
        <v>1</v>
      </c>
      <c r="D1645" s="383" t="s">
        <v>1376</v>
      </c>
      <c r="E1645" s="37"/>
      <c r="F1645" s="374"/>
      <c r="G1645" s="407"/>
      <c r="H1645" s="29"/>
      <c r="I1645" s="376"/>
    </row>
    <row r="1646" spans="1:9" ht="12.75" hidden="1" x14ac:dyDescent="0.2">
      <c r="A1646" s="15" t="s">
        <v>0</v>
      </c>
      <c r="B1646" s="28"/>
      <c r="C1646" s="404"/>
      <c r="D1646" s="402" t="s">
        <v>1377</v>
      </c>
      <c r="E1646" s="435"/>
      <c r="F1646" s="436"/>
      <c r="G1646" s="407"/>
      <c r="H1646" s="13"/>
      <c r="I1646" s="437"/>
    </row>
    <row r="1647" spans="1:9" ht="22.5" hidden="1" x14ac:dyDescent="0.2">
      <c r="A1647" s="15" t="s">
        <v>0</v>
      </c>
      <c r="B1647" s="429"/>
      <c r="C1647" s="404"/>
      <c r="D1647" s="389" t="s">
        <v>1378</v>
      </c>
      <c r="E1647" s="37" t="s">
        <v>136</v>
      </c>
      <c r="F1647" s="418">
        <v>32</v>
      </c>
      <c r="G1647" s="407"/>
      <c r="H1647" s="408">
        <f>$F1647*G1647</f>
        <v>0</v>
      </c>
      <c r="I1647" s="419"/>
    </row>
    <row r="1648" spans="1:9" hidden="1" x14ac:dyDescent="0.2">
      <c r="A1648" s="15" t="s">
        <v>0</v>
      </c>
      <c r="B1648" s="28"/>
      <c r="C1648" s="401"/>
      <c r="D1648" s="399"/>
      <c r="E1648" s="37"/>
      <c r="F1648" s="413"/>
      <c r="G1648" s="407"/>
      <c r="H1648" s="29"/>
      <c r="I1648" s="414"/>
    </row>
    <row r="1649" spans="1:9" ht="90" hidden="1" x14ac:dyDescent="0.2">
      <c r="A1649" s="15" t="s">
        <v>0</v>
      </c>
      <c r="B1649" s="28"/>
      <c r="C1649" s="400">
        <v>2</v>
      </c>
      <c r="D1649" s="388" t="s">
        <v>1379</v>
      </c>
      <c r="E1649" s="37"/>
      <c r="F1649" s="374"/>
      <c r="G1649" s="407"/>
      <c r="H1649" s="29"/>
      <c r="I1649" s="376"/>
    </row>
    <row r="1650" spans="1:9" ht="22.5" hidden="1" x14ac:dyDescent="0.2">
      <c r="A1650" s="15" t="s">
        <v>0</v>
      </c>
      <c r="B1650" s="28"/>
      <c r="C1650" s="401"/>
      <c r="D1650" s="389" t="s">
        <v>1380</v>
      </c>
      <c r="E1650" s="37" t="s">
        <v>1094</v>
      </c>
      <c r="F1650" s="418">
        <v>2</v>
      </c>
      <c r="G1650" s="407"/>
      <c r="H1650" s="408">
        <f>$F1650*G1650</f>
        <v>0</v>
      </c>
      <c r="I1650" s="419"/>
    </row>
    <row r="1651" spans="1:9" hidden="1" x14ac:dyDescent="0.2">
      <c r="A1651" s="15" t="s">
        <v>0</v>
      </c>
      <c r="B1651" s="28"/>
      <c r="C1651" s="401"/>
      <c r="D1651" s="389"/>
      <c r="E1651" s="37"/>
      <c r="F1651" s="413"/>
      <c r="G1651" s="407"/>
      <c r="H1651" s="29"/>
      <c r="I1651" s="414"/>
    </row>
    <row r="1652" spans="1:9" hidden="1" x14ac:dyDescent="0.2">
      <c r="A1652" s="15" t="s">
        <v>0</v>
      </c>
      <c r="B1652" s="28"/>
      <c r="C1652" s="401"/>
      <c r="D1652" s="389"/>
      <c r="E1652" s="37"/>
      <c r="F1652" s="374"/>
      <c r="G1652" s="407"/>
      <c r="H1652" s="29"/>
      <c r="I1652" s="376"/>
    </row>
    <row r="1653" spans="1:9" ht="33.75" hidden="1" x14ac:dyDescent="0.2">
      <c r="A1653" s="15" t="s">
        <v>0</v>
      </c>
      <c r="B1653" s="28"/>
      <c r="C1653" s="400">
        <v>3</v>
      </c>
      <c r="D1653" s="389" t="s">
        <v>1799</v>
      </c>
      <c r="E1653" s="37"/>
      <c r="F1653" s="374"/>
      <c r="G1653" s="407"/>
      <c r="H1653" s="29"/>
      <c r="I1653" s="376"/>
    </row>
    <row r="1654" spans="1:9" hidden="1" x14ac:dyDescent="0.2">
      <c r="A1654" s="15" t="s">
        <v>0</v>
      </c>
      <c r="B1654" s="28"/>
      <c r="C1654" s="400"/>
      <c r="D1654" s="389" t="s">
        <v>1382</v>
      </c>
      <c r="E1654" s="37"/>
      <c r="F1654" s="374"/>
      <c r="G1654" s="407"/>
      <c r="H1654" s="29"/>
      <c r="I1654" s="376"/>
    </row>
    <row r="1655" spans="1:9" hidden="1" x14ac:dyDescent="0.2">
      <c r="A1655" s="15" t="s">
        <v>0</v>
      </c>
      <c r="B1655" s="28"/>
      <c r="C1655" s="401"/>
      <c r="D1655" s="389" t="s">
        <v>1091</v>
      </c>
      <c r="E1655" s="37"/>
      <c r="F1655" s="374"/>
      <c r="G1655" s="407"/>
      <c r="H1655" s="29"/>
      <c r="I1655" s="376"/>
    </row>
    <row r="1656" spans="1:9" hidden="1" x14ac:dyDescent="0.2">
      <c r="A1656" s="15" t="s">
        <v>0</v>
      </c>
      <c r="B1656" s="28"/>
      <c r="C1656" s="401"/>
      <c r="D1656" s="36" t="s">
        <v>1800</v>
      </c>
      <c r="E1656" s="37" t="s">
        <v>1094</v>
      </c>
      <c r="F1656" s="418">
        <v>1</v>
      </c>
      <c r="G1656" s="407"/>
      <c r="H1656" s="408">
        <f>$F1656*G1656</f>
        <v>0</v>
      </c>
      <c r="I1656" s="419"/>
    </row>
    <row r="1657" spans="1:9" hidden="1" x14ac:dyDescent="0.2">
      <c r="A1657" s="15" t="s">
        <v>0</v>
      </c>
      <c r="B1657" s="28"/>
      <c r="C1657" s="404"/>
      <c r="E1657" s="37"/>
      <c r="F1657" s="374"/>
      <c r="G1657" s="407"/>
      <c r="H1657" s="13"/>
      <c r="I1657" s="376"/>
    </row>
    <row r="1658" spans="1:9" ht="33.75" hidden="1" x14ac:dyDescent="0.2">
      <c r="A1658" s="15" t="s">
        <v>0</v>
      </c>
      <c r="B1658" s="429"/>
      <c r="C1658" s="400">
        <v>4</v>
      </c>
      <c r="D1658" s="389" t="s">
        <v>1384</v>
      </c>
      <c r="F1658" s="374"/>
      <c r="G1658" s="407"/>
      <c r="H1658" s="13"/>
      <c r="I1658" s="376"/>
    </row>
    <row r="1659" spans="1:9" ht="22.5" hidden="1" x14ac:dyDescent="0.2">
      <c r="A1659" s="15" t="s">
        <v>0</v>
      </c>
      <c r="B1659" s="429"/>
      <c r="C1659" s="404"/>
      <c r="D1659" s="389" t="s">
        <v>1385</v>
      </c>
      <c r="E1659" s="37" t="s">
        <v>1094</v>
      </c>
      <c r="F1659" s="418">
        <v>1</v>
      </c>
      <c r="G1659" s="407"/>
      <c r="H1659" s="408">
        <f>$F1659*G1659</f>
        <v>0</v>
      </c>
      <c r="I1659" s="419"/>
    </row>
    <row r="1660" spans="1:9" ht="12.75" hidden="1" x14ac:dyDescent="0.2">
      <c r="A1660" s="15" t="s">
        <v>0</v>
      </c>
      <c r="B1660" s="429"/>
      <c r="C1660" s="410"/>
      <c r="D1660" s="389"/>
      <c r="E1660" s="37"/>
      <c r="F1660" s="413"/>
      <c r="G1660" s="407"/>
      <c r="H1660" s="29"/>
      <c r="I1660" s="414"/>
    </row>
    <row r="1661" spans="1:9" hidden="1" x14ac:dyDescent="0.2">
      <c r="A1661" s="15" t="s">
        <v>0</v>
      </c>
      <c r="B1661" s="28"/>
      <c r="C1661" s="404"/>
      <c r="D1661" s="388"/>
      <c r="E1661" s="30"/>
      <c r="F1661" s="413"/>
      <c r="G1661" s="407"/>
      <c r="H1661" s="13"/>
      <c r="I1661" s="414"/>
    </row>
    <row r="1662" spans="1:9" ht="12.75" hidden="1" x14ac:dyDescent="0.2">
      <c r="A1662" s="15" t="s">
        <v>0</v>
      </c>
      <c r="B1662" s="429"/>
      <c r="C1662" s="400">
        <v>5</v>
      </c>
      <c r="D1662" s="383" t="s">
        <v>1386</v>
      </c>
      <c r="F1662" s="374"/>
      <c r="G1662" s="407"/>
      <c r="H1662" s="13"/>
      <c r="I1662" s="376"/>
    </row>
    <row r="1663" spans="1:9" ht="12.75" hidden="1" x14ac:dyDescent="0.2">
      <c r="A1663" s="15" t="s">
        <v>0</v>
      </c>
      <c r="B1663" s="429"/>
      <c r="C1663" s="401"/>
      <c r="D1663" s="387" t="s">
        <v>1142</v>
      </c>
      <c r="E1663" s="37" t="s">
        <v>136</v>
      </c>
      <c r="F1663" s="418">
        <v>16</v>
      </c>
      <c r="G1663" s="407"/>
      <c r="H1663" s="408">
        <f>$F1663*G1663</f>
        <v>0</v>
      </c>
      <c r="I1663" s="419"/>
    </row>
    <row r="1664" spans="1:9" hidden="1" x14ac:dyDescent="0.2">
      <c r="A1664" s="15" t="s">
        <v>0</v>
      </c>
      <c r="B1664" s="28"/>
      <c r="C1664" s="404"/>
      <c r="D1664" s="383"/>
      <c r="E1664" s="37"/>
      <c r="F1664" s="374"/>
      <c r="G1664" s="407"/>
      <c r="H1664" s="13"/>
      <c r="I1664" s="376"/>
    </row>
    <row r="1665" spans="1:9" ht="22.5" hidden="1" x14ac:dyDescent="0.2">
      <c r="A1665" s="15" t="s">
        <v>0</v>
      </c>
      <c r="B1665" s="429"/>
      <c r="C1665" s="400">
        <v>6</v>
      </c>
      <c r="D1665" s="389" t="s">
        <v>1801</v>
      </c>
      <c r="E1665" s="412"/>
      <c r="F1665" s="413"/>
      <c r="G1665" s="407"/>
      <c r="H1665" s="13"/>
      <c r="I1665" s="414"/>
    </row>
    <row r="1666" spans="1:9" ht="12.75" hidden="1" x14ac:dyDescent="0.2">
      <c r="A1666" s="15" t="s">
        <v>0</v>
      </c>
      <c r="B1666" s="429"/>
      <c r="C1666" s="404"/>
      <c r="D1666" s="389" t="s">
        <v>1802</v>
      </c>
      <c r="E1666" s="438" t="s">
        <v>1094</v>
      </c>
      <c r="F1666" s="418">
        <v>6</v>
      </c>
      <c r="G1666" s="407"/>
      <c r="H1666" s="408">
        <f>$F1666*G1666</f>
        <v>0</v>
      </c>
      <c r="I1666" s="419"/>
    </row>
    <row r="1667" spans="1:9" ht="12.75" hidden="1" x14ac:dyDescent="0.2">
      <c r="A1667" s="15" t="s">
        <v>0</v>
      </c>
      <c r="B1667" s="429"/>
      <c r="C1667" s="404"/>
      <c r="D1667" s="389" t="s">
        <v>1389</v>
      </c>
      <c r="E1667" s="438" t="s">
        <v>1094</v>
      </c>
      <c r="F1667" s="418">
        <v>12</v>
      </c>
      <c r="G1667" s="407"/>
      <c r="H1667" s="408">
        <f>$F1667*G1667</f>
        <v>0</v>
      </c>
      <c r="I1667" s="419"/>
    </row>
    <row r="1668" spans="1:9" ht="12.75" hidden="1" x14ac:dyDescent="0.2">
      <c r="A1668" s="15" t="s">
        <v>0</v>
      </c>
      <c r="B1668" s="429"/>
      <c r="C1668" s="404"/>
      <c r="D1668" s="389" t="s">
        <v>1390</v>
      </c>
      <c r="E1668" s="438" t="s">
        <v>1094</v>
      </c>
      <c r="F1668" s="418">
        <v>6</v>
      </c>
      <c r="G1668" s="407"/>
      <c r="H1668" s="408">
        <f>$F1668*G1668</f>
        <v>0</v>
      </c>
      <c r="I1668" s="419"/>
    </row>
    <row r="1669" spans="1:9" ht="12.75" hidden="1" x14ac:dyDescent="0.2">
      <c r="A1669" s="15" t="s">
        <v>0</v>
      </c>
      <c r="B1669" s="429"/>
      <c r="C1669" s="404"/>
      <c r="D1669" s="389" t="s">
        <v>1391</v>
      </c>
      <c r="E1669" s="438" t="s">
        <v>1094</v>
      </c>
      <c r="F1669" s="418">
        <v>6</v>
      </c>
      <c r="G1669" s="407"/>
      <c r="H1669" s="408">
        <f>$F1669*G1669</f>
        <v>0</v>
      </c>
      <c r="I1669" s="419"/>
    </row>
    <row r="1670" spans="1:9" ht="12.75" hidden="1" x14ac:dyDescent="0.2">
      <c r="A1670" s="15" t="s">
        <v>0</v>
      </c>
      <c r="B1670" s="429"/>
      <c r="C1670" s="404"/>
      <c r="D1670" s="389"/>
      <c r="E1670" s="438"/>
      <c r="F1670" s="374"/>
      <c r="G1670" s="407"/>
      <c r="H1670" s="29"/>
      <c r="I1670" s="376"/>
    </row>
    <row r="1671" spans="1:9" ht="22.5" hidden="1" x14ac:dyDescent="0.2">
      <c r="A1671" s="15" t="s">
        <v>0</v>
      </c>
      <c r="B1671" s="429"/>
      <c r="C1671" s="400">
        <v>7</v>
      </c>
      <c r="D1671" s="387" t="s">
        <v>1803</v>
      </c>
      <c r="E1671" s="401"/>
      <c r="F1671" s="374"/>
      <c r="G1671" s="407"/>
      <c r="H1671" s="29"/>
      <c r="I1671" s="376"/>
    </row>
    <row r="1672" spans="1:9" hidden="1" x14ac:dyDescent="0.2">
      <c r="A1672" s="15" t="s">
        <v>0</v>
      </c>
      <c r="B1672" s="28"/>
      <c r="C1672" s="400"/>
      <c r="D1672" s="387" t="s">
        <v>1404</v>
      </c>
      <c r="E1672" s="401"/>
      <c r="F1672" s="374"/>
      <c r="G1672" s="407"/>
      <c r="H1672" s="29"/>
      <c r="I1672" s="376"/>
    </row>
    <row r="1673" spans="1:9" hidden="1" x14ac:dyDescent="0.2">
      <c r="A1673" s="15" t="s">
        <v>0</v>
      </c>
      <c r="B1673" s="28"/>
      <c r="C1673" s="400"/>
      <c r="D1673" s="387" t="s">
        <v>1804</v>
      </c>
      <c r="E1673" s="401"/>
      <c r="F1673" s="374"/>
      <c r="G1673" s="407"/>
      <c r="H1673" s="29"/>
      <c r="I1673" s="376"/>
    </row>
    <row r="1674" spans="1:9" hidden="1" x14ac:dyDescent="0.2">
      <c r="A1674" s="15" t="s">
        <v>0</v>
      </c>
      <c r="B1674" s="28"/>
      <c r="C1674" s="507"/>
      <c r="D1674" s="387" t="s">
        <v>1805</v>
      </c>
      <c r="E1674" s="37" t="s">
        <v>136</v>
      </c>
      <c r="F1674" s="418">
        <v>2</v>
      </c>
      <c r="G1674" s="407"/>
      <c r="H1674" s="408">
        <f>$F1674*G1674</f>
        <v>0</v>
      </c>
      <c r="I1674" s="419"/>
    </row>
    <row r="1675" spans="1:9" hidden="1" x14ac:dyDescent="0.2">
      <c r="A1675" s="15" t="s">
        <v>0</v>
      </c>
      <c r="B1675" s="28"/>
      <c r="C1675" s="400"/>
      <c r="D1675" s="387" t="s">
        <v>1806</v>
      </c>
      <c r="E1675" s="401"/>
      <c r="F1675" s="374"/>
      <c r="G1675" s="407"/>
      <c r="H1675" s="29"/>
      <c r="I1675" s="376"/>
    </row>
    <row r="1676" spans="1:9" hidden="1" x14ac:dyDescent="0.2">
      <c r="A1676" s="15" t="s">
        <v>0</v>
      </c>
      <c r="B1676" s="28"/>
      <c r="C1676" s="507"/>
      <c r="D1676" s="387" t="s">
        <v>1807</v>
      </c>
      <c r="E1676" s="37" t="s">
        <v>136</v>
      </c>
      <c r="F1676" s="418">
        <v>2</v>
      </c>
      <c r="G1676" s="407"/>
      <c r="H1676" s="408">
        <f>$F1676*G1676</f>
        <v>0</v>
      </c>
      <c r="I1676" s="419"/>
    </row>
    <row r="1677" spans="1:9" hidden="1" x14ac:dyDescent="0.2">
      <c r="A1677" s="15" t="s">
        <v>0</v>
      </c>
      <c r="B1677" s="28"/>
      <c r="C1677" s="400"/>
      <c r="D1677" s="387" t="s">
        <v>1808</v>
      </c>
      <c r="E1677" s="401"/>
      <c r="F1677" s="374"/>
      <c r="G1677" s="407"/>
      <c r="H1677" s="29"/>
      <c r="I1677" s="376"/>
    </row>
    <row r="1678" spans="1:9" hidden="1" x14ac:dyDescent="0.2">
      <c r="A1678" s="15" t="s">
        <v>0</v>
      </c>
      <c r="B1678" s="28"/>
      <c r="C1678" s="507"/>
      <c r="D1678" s="387" t="s">
        <v>1809</v>
      </c>
      <c r="E1678" s="37" t="s">
        <v>136</v>
      </c>
      <c r="F1678" s="418">
        <v>2</v>
      </c>
      <c r="G1678" s="407"/>
      <c r="H1678" s="408">
        <f>$F1678*G1678</f>
        <v>0</v>
      </c>
      <c r="I1678" s="419"/>
    </row>
    <row r="1679" spans="1:9" hidden="1" x14ac:dyDescent="0.2">
      <c r="A1679" s="15" t="s">
        <v>0</v>
      </c>
      <c r="B1679" s="28"/>
      <c r="C1679" s="400"/>
      <c r="D1679" s="387" t="s">
        <v>1810</v>
      </c>
      <c r="E1679" s="401"/>
      <c r="F1679" s="374"/>
      <c r="G1679" s="407"/>
      <c r="H1679" s="29"/>
      <c r="I1679" s="376"/>
    </row>
    <row r="1680" spans="1:9" hidden="1" x14ac:dyDescent="0.2">
      <c r="A1680" s="15" t="s">
        <v>0</v>
      </c>
      <c r="B1680" s="28"/>
      <c r="C1680" s="507"/>
      <c r="D1680" s="387" t="s">
        <v>1811</v>
      </c>
      <c r="E1680" s="37" t="s">
        <v>136</v>
      </c>
      <c r="F1680" s="418">
        <v>2</v>
      </c>
      <c r="G1680" s="407"/>
      <c r="H1680" s="408">
        <f>$F1680*G1680</f>
        <v>0</v>
      </c>
      <c r="I1680" s="419"/>
    </row>
    <row r="1681" spans="1:9" hidden="1" x14ac:dyDescent="0.2">
      <c r="A1681" s="15" t="s">
        <v>0</v>
      </c>
      <c r="B1681" s="28"/>
      <c r="C1681" s="507"/>
      <c r="D1681" s="387" t="s">
        <v>1812</v>
      </c>
      <c r="E1681" s="401"/>
      <c r="F1681" s="374"/>
      <c r="G1681" s="407"/>
      <c r="H1681" s="29"/>
      <c r="I1681" s="376"/>
    </row>
    <row r="1682" spans="1:9" hidden="1" x14ac:dyDescent="0.2">
      <c r="A1682" s="15" t="s">
        <v>0</v>
      </c>
      <c r="B1682" s="28"/>
      <c r="C1682" s="507"/>
      <c r="D1682" s="387" t="s">
        <v>1813</v>
      </c>
      <c r="E1682" s="401" t="s">
        <v>149</v>
      </c>
      <c r="F1682" s="374">
        <v>6</v>
      </c>
      <c r="G1682" s="407"/>
      <c r="H1682" s="408">
        <f>$F1682*G1682</f>
        <v>0</v>
      </c>
      <c r="I1682" s="376"/>
    </row>
    <row r="1683" spans="1:9" hidden="1" x14ac:dyDescent="0.2">
      <c r="A1683" s="15" t="s">
        <v>0</v>
      </c>
      <c r="B1683" s="28"/>
      <c r="C1683" s="507"/>
      <c r="D1683" s="387" t="s">
        <v>1814</v>
      </c>
      <c r="E1683" s="401"/>
      <c r="F1683" s="374"/>
      <c r="G1683" s="407"/>
      <c r="H1683" s="29"/>
      <c r="I1683" s="376"/>
    </row>
    <row r="1684" spans="1:9" hidden="1" x14ac:dyDescent="0.2">
      <c r="A1684" s="15" t="s">
        <v>0</v>
      </c>
      <c r="B1684" s="28"/>
      <c r="C1684" s="507"/>
      <c r="D1684" s="387" t="s">
        <v>1815</v>
      </c>
      <c r="E1684" s="37" t="s">
        <v>136</v>
      </c>
      <c r="F1684" s="418">
        <f>F1682*10+10</f>
        <v>70</v>
      </c>
      <c r="G1684" s="407"/>
      <c r="H1684" s="408">
        <f>$F1684*G1684</f>
        <v>0</v>
      </c>
      <c r="I1684" s="419"/>
    </row>
    <row r="1685" spans="1:9" hidden="1" x14ac:dyDescent="0.2">
      <c r="A1685" s="15" t="s">
        <v>0</v>
      </c>
      <c r="B1685" s="28"/>
      <c r="C1685" s="507"/>
      <c r="D1685" s="387"/>
      <c r="E1685" s="401"/>
      <c r="F1685" s="374"/>
      <c r="G1685" s="407"/>
      <c r="H1685" s="29"/>
      <c r="I1685" s="376"/>
    </row>
    <row r="1686" spans="1:9" ht="22.5" hidden="1" x14ac:dyDescent="0.2">
      <c r="A1686" s="15" t="s">
        <v>0</v>
      </c>
      <c r="B1686" s="28"/>
      <c r="C1686" s="400">
        <v>8</v>
      </c>
      <c r="D1686" s="383" t="s">
        <v>1401</v>
      </c>
      <c r="E1686" s="16"/>
      <c r="F1686" s="345"/>
      <c r="G1686" s="407"/>
      <c r="H1686" s="13"/>
      <c r="I1686" s="378"/>
    </row>
    <row r="1687" spans="1:9" hidden="1" x14ac:dyDescent="0.2">
      <c r="A1687" s="15" t="s">
        <v>0</v>
      </c>
      <c r="C1687" s="340"/>
      <c r="D1687" s="383" t="s">
        <v>1816</v>
      </c>
      <c r="E1687" s="15" t="s">
        <v>1094</v>
      </c>
      <c r="F1687" s="343">
        <v>6</v>
      </c>
      <c r="G1687" s="407"/>
      <c r="H1687" s="408">
        <f>$F1687*G1687</f>
        <v>0</v>
      </c>
      <c r="I1687" s="417"/>
    </row>
    <row r="1688" spans="1:9" hidden="1" x14ac:dyDescent="0.2">
      <c r="A1688" s="15" t="s">
        <v>0</v>
      </c>
      <c r="C1688" s="401"/>
      <c r="D1688" s="389"/>
      <c r="E1688" s="37"/>
      <c r="F1688" s="374"/>
      <c r="G1688" s="407"/>
      <c r="H1688" s="29"/>
      <c r="I1688" s="376"/>
    </row>
    <row r="1689" spans="1:9" ht="22.5" hidden="1" x14ac:dyDescent="0.2">
      <c r="A1689" s="15" t="s">
        <v>0</v>
      </c>
      <c r="C1689" s="400">
        <v>9</v>
      </c>
      <c r="D1689" s="389" t="s">
        <v>1817</v>
      </c>
      <c r="E1689" s="37" t="s">
        <v>1094</v>
      </c>
      <c r="F1689" s="418">
        <v>1</v>
      </c>
      <c r="G1689" s="407"/>
      <c r="H1689" s="408">
        <f>$F1689*G1689</f>
        <v>0</v>
      </c>
      <c r="I1689" s="419"/>
    </row>
    <row r="1690" spans="1:9" hidden="1" x14ac:dyDescent="0.2">
      <c r="A1690" s="15" t="s">
        <v>0</v>
      </c>
      <c r="B1690" s="28"/>
      <c r="C1690" s="410"/>
      <c r="D1690" s="389"/>
      <c r="E1690" s="37"/>
      <c r="F1690" s="374"/>
      <c r="G1690" s="407"/>
      <c r="H1690" s="29"/>
      <c r="I1690" s="376"/>
    </row>
    <row r="1691" spans="1:9" hidden="1" x14ac:dyDescent="0.2">
      <c r="A1691" s="15" t="s">
        <v>0</v>
      </c>
      <c r="B1691" s="28"/>
      <c r="C1691" s="410"/>
      <c r="D1691" s="387"/>
      <c r="E1691" s="412"/>
      <c r="F1691" s="413"/>
      <c r="G1691" s="407"/>
      <c r="H1691" s="440"/>
      <c r="I1691" s="414"/>
    </row>
    <row r="1692" spans="1:9" hidden="1" x14ac:dyDescent="0.2">
      <c r="A1692" s="15" t="s">
        <v>221</v>
      </c>
      <c r="B1692" s="347"/>
      <c r="C1692" s="422" t="s">
        <v>1798</v>
      </c>
      <c r="D1692" s="423" t="str">
        <f>"UKUPNO: "&amp;D1643</f>
        <v>UKUPNO: OPREMA BAZENA</v>
      </c>
      <c r="E1692" s="424"/>
      <c r="F1692" s="425"/>
      <c r="G1692" s="426"/>
      <c r="H1692" s="348">
        <f>SUM(H1647:H1691)</f>
        <v>0</v>
      </c>
      <c r="I1692" s="427"/>
    </row>
    <row r="1693" spans="1:9" hidden="1" x14ac:dyDescent="0.2">
      <c r="A1693" s="15" t="s">
        <v>0</v>
      </c>
      <c r="B1693" s="28"/>
      <c r="C1693" s="398" t="s">
        <v>1818</v>
      </c>
      <c r="D1693" s="399" t="s">
        <v>1408</v>
      </c>
      <c r="E1693" s="28"/>
      <c r="F1693" s="374"/>
      <c r="G1693" s="407"/>
      <c r="H1693" s="29"/>
      <c r="I1693" s="376"/>
    </row>
    <row r="1694" spans="1:9" hidden="1" x14ac:dyDescent="0.2">
      <c r="A1694" s="15" t="s">
        <v>0</v>
      </c>
      <c r="B1694" s="28"/>
      <c r="C1694" s="340"/>
      <c r="D1694" s="383"/>
      <c r="F1694" s="345"/>
      <c r="G1694" s="407"/>
      <c r="H1694" s="13"/>
      <c r="I1694" s="378"/>
    </row>
    <row r="1695" spans="1:9" hidden="1" x14ac:dyDescent="0.2">
      <c r="A1695" s="15" t="s">
        <v>0</v>
      </c>
      <c r="C1695" s="439">
        <v>1</v>
      </c>
      <c r="D1695" s="384" t="s">
        <v>1819</v>
      </c>
      <c r="F1695" s="345"/>
      <c r="G1695" s="407"/>
      <c r="H1695" s="13"/>
      <c r="I1695" s="378"/>
    </row>
    <row r="1696" spans="1:9" ht="33.75" x14ac:dyDescent="0.2">
      <c r="A1696" s="15" t="s">
        <v>0</v>
      </c>
      <c r="B1696" s="16" t="s">
        <v>1820</v>
      </c>
      <c r="C1696" s="404"/>
      <c r="D1696" s="36" t="s">
        <v>1821</v>
      </c>
      <c r="F1696" s="345"/>
      <c r="G1696" s="407"/>
      <c r="H1696" s="13"/>
      <c r="I1696" s="378"/>
    </row>
    <row r="1697" spans="1:9" ht="33.75" x14ac:dyDescent="0.2">
      <c r="A1697" s="15" t="s">
        <v>0</v>
      </c>
      <c r="B1697" s="16" t="s">
        <v>1820</v>
      </c>
      <c r="C1697" s="404"/>
      <c r="D1697" s="36" t="s">
        <v>1822</v>
      </c>
      <c r="F1697" s="345"/>
      <c r="G1697" s="407"/>
      <c r="H1697" s="13"/>
      <c r="I1697" s="378"/>
    </row>
    <row r="1698" spans="1:9" ht="45" x14ac:dyDescent="0.2">
      <c r="A1698" s="15" t="s">
        <v>0</v>
      </c>
      <c r="B1698" s="16" t="s">
        <v>1820</v>
      </c>
      <c r="C1698" s="404"/>
      <c r="D1698" s="36" t="s">
        <v>1823</v>
      </c>
      <c r="F1698" s="345"/>
      <c r="G1698" s="407"/>
      <c r="H1698" s="13"/>
      <c r="I1698" s="378"/>
    </row>
    <row r="1699" spans="1:9" x14ac:dyDescent="0.2">
      <c r="A1699" s="15" t="s">
        <v>0</v>
      </c>
      <c r="B1699" s="16" t="s">
        <v>1820</v>
      </c>
      <c r="C1699" s="404"/>
      <c r="D1699" s="36" t="s">
        <v>1824</v>
      </c>
      <c r="F1699" s="345"/>
      <c r="G1699" s="407"/>
      <c r="H1699" s="13"/>
      <c r="I1699" s="378"/>
    </row>
    <row r="1700" spans="1:9" x14ac:dyDescent="0.2">
      <c r="A1700" s="15" t="s">
        <v>0</v>
      </c>
      <c r="B1700" s="16" t="s">
        <v>1820</v>
      </c>
      <c r="C1700" s="404"/>
      <c r="D1700" s="36" t="s">
        <v>1825</v>
      </c>
      <c r="F1700" s="345"/>
      <c r="G1700" s="407"/>
      <c r="H1700" s="13"/>
      <c r="I1700" s="378"/>
    </row>
    <row r="1701" spans="1:9" ht="22.5" x14ac:dyDescent="0.2">
      <c r="A1701" s="15" t="s">
        <v>0</v>
      </c>
      <c r="B1701" s="16" t="s">
        <v>1820</v>
      </c>
      <c r="C1701" s="404"/>
      <c r="D1701" s="36" t="s">
        <v>1826</v>
      </c>
      <c r="F1701" s="345"/>
      <c r="G1701" s="407"/>
      <c r="H1701" s="13"/>
      <c r="I1701" s="378"/>
    </row>
    <row r="1702" spans="1:9" x14ac:dyDescent="0.2">
      <c r="A1702" s="15" t="s">
        <v>0</v>
      </c>
      <c r="B1702" s="16" t="s">
        <v>1820</v>
      </c>
      <c r="C1702" s="404"/>
      <c r="D1702" s="36" t="s">
        <v>1827</v>
      </c>
      <c r="F1702" s="345"/>
      <c r="G1702" s="407"/>
      <c r="H1702" s="13"/>
      <c r="I1702" s="378"/>
    </row>
    <row r="1703" spans="1:9" ht="33.75" x14ac:dyDescent="0.2">
      <c r="A1703" s="15" t="s">
        <v>0</v>
      </c>
      <c r="B1703" s="16" t="s">
        <v>1820</v>
      </c>
      <c r="C1703" s="404"/>
      <c r="D1703" s="36" t="s">
        <v>1828</v>
      </c>
      <c r="F1703" s="345"/>
      <c r="G1703" s="407"/>
      <c r="H1703" s="13"/>
      <c r="I1703" s="378"/>
    </row>
    <row r="1704" spans="1:9" ht="123.75" x14ac:dyDescent="0.2">
      <c r="A1704" s="15" t="s">
        <v>0</v>
      </c>
      <c r="B1704" s="16" t="s">
        <v>1820</v>
      </c>
      <c r="C1704" s="404"/>
      <c r="D1704" s="36" t="s">
        <v>1829</v>
      </c>
      <c r="E1704" s="15" t="s">
        <v>1094</v>
      </c>
      <c r="F1704" s="343">
        <v>1</v>
      </c>
      <c r="G1704" s="407"/>
      <c r="H1704" s="408">
        <f>G1704*$F1704</f>
        <v>0</v>
      </c>
      <c r="I1704" s="417"/>
    </row>
    <row r="1705" spans="1:9" ht="33.75" hidden="1" x14ac:dyDescent="0.2">
      <c r="A1705" s="15" t="s">
        <v>0</v>
      </c>
      <c r="C1705" s="404"/>
      <c r="D1705" s="36" t="s">
        <v>1830</v>
      </c>
      <c r="E1705" s="15" t="s">
        <v>1094</v>
      </c>
      <c r="F1705" s="343">
        <v>1</v>
      </c>
      <c r="G1705" s="407"/>
      <c r="H1705" s="408">
        <f>G1705*$F1705</f>
        <v>0</v>
      </c>
      <c r="I1705" s="417"/>
    </row>
    <row r="1706" spans="1:9" ht="33.75" hidden="1" x14ac:dyDescent="0.2">
      <c r="A1706" s="15" t="s">
        <v>0</v>
      </c>
      <c r="C1706" s="439"/>
      <c r="D1706" s="36" t="s">
        <v>1831</v>
      </c>
      <c r="F1706" s="345"/>
      <c r="G1706" s="407"/>
      <c r="H1706" s="13"/>
      <c r="I1706" s="378"/>
    </row>
    <row r="1707" spans="1:9" hidden="1" x14ac:dyDescent="0.2">
      <c r="A1707" s="15" t="s">
        <v>0</v>
      </c>
      <c r="C1707" s="439"/>
      <c r="D1707" s="36" t="s">
        <v>1382</v>
      </c>
      <c r="F1707" s="345"/>
      <c r="G1707" s="407"/>
      <c r="H1707" s="13"/>
      <c r="I1707" s="378"/>
    </row>
    <row r="1708" spans="1:9" hidden="1" x14ac:dyDescent="0.2">
      <c r="A1708" s="15" t="s">
        <v>0</v>
      </c>
      <c r="C1708" s="340"/>
      <c r="D1708" s="36" t="s">
        <v>1091</v>
      </c>
      <c r="F1708" s="345"/>
      <c r="G1708" s="407"/>
      <c r="H1708" s="13"/>
      <c r="I1708" s="378"/>
    </row>
    <row r="1709" spans="1:9" hidden="1" x14ac:dyDescent="0.2">
      <c r="A1709" s="15" t="s">
        <v>0</v>
      </c>
      <c r="C1709" s="340"/>
      <c r="D1709" s="36" t="s">
        <v>1800</v>
      </c>
      <c r="E1709" s="15" t="s">
        <v>1094</v>
      </c>
      <c r="F1709" s="343">
        <v>2</v>
      </c>
      <c r="G1709" s="407"/>
      <c r="H1709" s="408">
        <f>$F1709*G1709</f>
        <v>0</v>
      </c>
      <c r="I1709" s="417"/>
    </row>
    <row r="1710" spans="1:9" ht="78.75" x14ac:dyDescent="0.2">
      <c r="A1710" s="15" t="s">
        <v>0</v>
      </c>
      <c r="B1710" s="16" t="s">
        <v>1100</v>
      </c>
      <c r="C1710" s="404"/>
      <c r="D1710" s="36" t="s">
        <v>1832</v>
      </c>
      <c r="E1710" s="338"/>
      <c r="F1710" s="508"/>
      <c r="G1710" s="407"/>
      <c r="H1710" s="13"/>
      <c r="I1710" s="509"/>
    </row>
    <row r="1711" spans="1:9" ht="45" x14ac:dyDescent="0.2">
      <c r="A1711" s="15" t="s">
        <v>0</v>
      </c>
      <c r="B1711" s="16" t="s">
        <v>1100</v>
      </c>
      <c r="C1711" s="340"/>
      <c r="D1711" s="387" t="s">
        <v>1833</v>
      </c>
      <c r="F1711" s="345"/>
      <c r="G1711" s="407"/>
      <c r="H1711" s="13"/>
      <c r="I1711" s="378"/>
    </row>
    <row r="1712" spans="1:9" x14ac:dyDescent="0.2">
      <c r="A1712" s="15" t="s">
        <v>0</v>
      </c>
      <c r="B1712" s="16" t="s">
        <v>1100</v>
      </c>
      <c r="C1712" s="340"/>
      <c r="D1712" s="383" t="s">
        <v>1120</v>
      </c>
      <c r="F1712" s="345"/>
      <c r="G1712" s="407"/>
      <c r="H1712" s="13"/>
      <c r="I1712" s="378"/>
    </row>
    <row r="1713" spans="1:9" x14ac:dyDescent="0.2">
      <c r="A1713" s="15" t="s">
        <v>0</v>
      </c>
      <c r="B1713" s="16" t="s">
        <v>1100</v>
      </c>
      <c r="C1713" s="340"/>
      <c r="D1713" s="383" t="s">
        <v>1834</v>
      </c>
      <c r="F1713" s="345"/>
      <c r="G1713" s="407"/>
      <c r="H1713" s="13"/>
      <c r="I1713" s="378"/>
    </row>
    <row r="1714" spans="1:9" x14ac:dyDescent="0.2">
      <c r="A1714" s="15" t="s">
        <v>0</v>
      </c>
      <c r="B1714" s="16" t="s">
        <v>1100</v>
      </c>
      <c r="C1714" s="404" t="s">
        <v>108</v>
      </c>
      <c r="D1714" s="405" t="s">
        <v>1793</v>
      </c>
      <c r="E1714" s="15" t="s">
        <v>1094</v>
      </c>
      <c r="F1714" s="343">
        <v>1</v>
      </c>
      <c r="G1714" s="407"/>
      <c r="H1714" s="408">
        <f>$F1714*G1714</f>
        <v>0</v>
      </c>
      <c r="I1714" s="417"/>
    </row>
    <row r="1715" spans="1:9" ht="33.75" x14ac:dyDescent="0.2">
      <c r="A1715" s="15" t="s">
        <v>0</v>
      </c>
      <c r="B1715" s="16" t="s">
        <v>1100</v>
      </c>
      <c r="C1715" s="404" t="s">
        <v>111</v>
      </c>
      <c r="D1715" s="405" t="s">
        <v>126</v>
      </c>
      <c r="E1715" s="15" t="s">
        <v>1094</v>
      </c>
      <c r="F1715" s="343">
        <v>1</v>
      </c>
      <c r="G1715" s="407"/>
      <c r="H1715" s="408">
        <f>$F1715*G1715</f>
        <v>0</v>
      </c>
      <c r="I1715" s="417"/>
    </row>
    <row r="1716" spans="1:9" ht="45" x14ac:dyDescent="0.2">
      <c r="A1716" s="15" t="s">
        <v>0</v>
      </c>
      <c r="B1716" s="16" t="s">
        <v>1100</v>
      </c>
      <c r="C1716" s="340"/>
      <c r="D1716" s="387" t="s">
        <v>1835</v>
      </c>
      <c r="F1716" s="345"/>
      <c r="G1716" s="407"/>
      <c r="H1716" s="13"/>
      <c r="I1716" s="378"/>
    </row>
    <row r="1717" spans="1:9" x14ac:dyDescent="0.2">
      <c r="A1717" s="15" t="s">
        <v>0</v>
      </c>
      <c r="B1717" s="16" t="s">
        <v>1100</v>
      </c>
      <c r="C1717" s="404"/>
      <c r="D1717" s="383" t="s">
        <v>1836</v>
      </c>
      <c r="F1717" s="345"/>
      <c r="G1717" s="407"/>
      <c r="H1717" s="13"/>
      <c r="I1717" s="378"/>
    </row>
    <row r="1718" spans="1:9" x14ac:dyDescent="0.2">
      <c r="A1718" s="15" t="s">
        <v>0</v>
      </c>
      <c r="B1718" s="16" t="s">
        <v>1100</v>
      </c>
      <c r="C1718" s="340"/>
      <c r="D1718" s="383" t="s">
        <v>1120</v>
      </c>
      <c r="F1718" s="345"/>
      <c r="G1718" s="407"/>
      <c r="H1718" s="13"/>
      <c r="I1718" s="378"/>
    </row>
    <row r="1719" spans="1:9" x14ac:dyDescent="0.2">
      <c r="A1719" s="15" t="s">
        <v>0</v>
      </c>
      <c r="B1719" s="16" t="s">
        <v>1100</v>
      </c>
      <c r="C1719" s="340"/>
      <c r="D1719" s="383" t="s">
        <v>1834</v>
      </c>
      <c r="F1719" s="345"/>
      <c r="G1719" s="407"/>
      <c r="H1719" s="13"/>
      <c r="I1719" s="378"/>
    </row>
    <row r="1720" spans="1:9" x14ac:dyDescent="0.2">
      <c r="A1720" s="15" t="s">
        <v>0</v>
      </c>
      <c r="B1720" s="16" t="s">
        <v>1100</v>
      </c>
      <c r="C1720" s="404" t="s">
        <v>108</v>
      </c>
      <c r="D1720" s="405" t="s">
        <v>1793</v>
      </c>
      <c r="E1720" s="15" t="s">
        <v>1094</v>
      </c>
      <c r="F1720" s="343">
        <v>2</v>
      </c>
      <c r="G1720" s="407"/>
      <c r="H1720" s="408">
        <f>$F1720*G1720</f>
        <v>0</v>
      </c>
      <c r="I1720" s="417"/>
    </row>
    <row r="1721" spans="1:9" ht="33.75" hidden="1" x14ac:dyDescent="0.2">
      <c r="A1721" s="15" t="s">
        <v>0</v>
      </c>
      <c r="C1721" s="404" t="s">
        <v>111</v>
      </c>
      <c r="D1721" s="405" t="s">
        <v>126</v>
      </c>
      <c r="E1721" s="15" t="s">
        <v>1094</v>
      </c>
      <c r="F1721" s="343">
        <v>2</v>
      </c>
      <c r="G1721" s="407"/>
      <c r="H1721" s="408">
        <f>$F1721*G1721</f>
        <v>0</v>
      </c>
      <c r="I1721" s="417"/>
    </row>
    <row r="1722" spans="1:9" hidden="1" x14ac:dyDescent="0.2">
      <c r="A1722" s="15" t="s">
        <v>0</v>
      </c>
      <c r="D1722" s="383" t="s">
        <v>1837</v>
      </c>
      <c r="F1722" s="345"/>
      <c r="G1722" s="407"/>
      <c r="H1722" s="13"/>
      <c r="I1722" s="378"/>
    </row>
    <row r="1723" spans="1:9" hidden="1" x14ac:dyDescent="0.2">
      <c r="A1723" s="15" t="s">
        <v>0</v>
      </c>
      <c r="C1723" s="401"/>
      <c r="D1723" s="389" t="s">
        <v>1138</v>
      </c>
      <c r="E1723" s="37" t="s">
        <v>136</v>
      </c>
      <c r="F1723" s="418">
        <v>2</v>
      </c>
      <c r="G1723" s="407"/>
      <c r="H1723" s="408">
        <f>$F1723*G1723</f>
        <v>0</v>
      </c>
      <c r="I1723" s="419"/>
    </row>
    <row r="1724" spans="1:9" hidden="1" x14ac:dyDescent="0.2">
      <c r="A1724" s="15" t="s">
        <v>0</v>
      </c>
      <c r="C1724" s="401"/>
      <c r="D1724" s="389" t="s">
        <v>1139</v>
      </c>
      <c r="E1724" s="37" t="s">
        <v>136</v>
      </c>
      <c r="F1724" s="418">
        <v>2</v>
      </c>
      <c r="G1724" s="407"/>
      <c r="H1724" s="408">
        <f>$F1724*G1724</f>
        <v>0</v>
      </c>
      <c r="I1724" s="419"/>
    </row>
    <row r="1725" spans="1:9" hidden="1" x14ac:dyDescent="0.2">
      <c r="A1725" s="15" t="s">
        <v>0</v>
      </c>
      <c r="C1725" s="401"/>
      <c r="D1725" s="389" t="s">
        <v>1141</v>
      </c>
      <c r="E1725" s="37" t="s">
        <v>136</v>
      </c>
      <c r="F1725" s="418">
        <v>2</v>
      </c>
      <c r="G1725" s="407"/>
      <c r="H1725" s="408">
        <f>$F1725*G1725</f>
        <v>0</v>
      </c>
      <c r="I1725" s="419"/>
    </row>
    <row r="1726" spans="1:9" ht="45" hidden="1" x14ac:dyDescent="0.2">
      <c r="A1726" s="15" t="s">
        <v>0</v>
      </c>
      <c r="B1726" s="28"/>
      <c r="D1726" s="36" t="s">
        <v>1838</v>
      </c>
      <c r="F1726" s="345"/>
      <c r="G1726" s="407"/>
      <c r="H1726" s="13"/>
      <c r="I1726" s="378"/>
    </row>
    <row r="1727" spans="1:9" hidden="1" x14ac:dyDescent="0.2">
      <c r="A1727" s="15" t="s">
        <v>0</v>
      </c>
      <c r="C1727" s="410"/>
      <c r="D1727" s="387" t="s">
        <v>1156</v>
      </c>
      <c r="E1727" s="401" t="s">
        <v>149</v>
      </c>
      <c r="F1727" s="374">
        <v>30</v>
      </c>
      <c r="G1727" s="407"/>
      <c r="H1727" s="408">
        <f t="shared" ref="H1727:H1751" si="33">$F1727*G1727</f>
        <v>0</v>
      </c>
      <c r="I1727" s="376"/>
    </row>
    <row r="1728" spans="1:9" hidden="1" x14ac:dyDescent="0.2">
      <c r="A1728" s="15" t="s">
        <v>0</v>
      </c>
      <c r="B1728" s="28"/>
      <c r="C1728" s="410"/>
      <c r="D1728" s="387" t="s">
        <v>1157</v>
      </c>
      <c r="E1728" s="401" t="s">
        <v>149</v>
      </c>
      <c r="F1728" s="374">
        <v>34</v>
      </c>
      <c r="G1728" s="407"/>
      <c r="H1728" s="408">
        <f t="shared" si="33"/>
        <v>0</v>
      </c>
      <c r="I1728" s="376"/>
    </row>
    <row r="1729" spans="1:9" hidden="1" x14ac:dyDescent="0.2">
      <c r="A1729" s="15" t="s">
        <v>0</v>
      </c>
      <c r="B1729" s="28"/>
      <c r="C1729" s="410"/>
      <c r="D1729" s="387" t="s">
        <v>1158</v>
      </c>
      <c r="E1729" s="401" t="s">
        <v>149</v>
      </c>
      <c r="F1729" s="374">
        <v>6</v>
      </c>
      <c r="G1729" s="407"/>
      <c r="H1729" s="408">
        <f t="shared" si="33"/>
        <v>0</v>
      </c>
      <c r="I1729" s="376"/>
    </row>
    <row r="1730" spans="1:9" hidden="1" x14ac:dyDescent="0.2">
      <c r="A1730" s="15" t="s">
        <v>0</v>
      </c>
      <c r="B1730" s="28"/>
      <c r="C1730" s="410"/>
      <c r="D1730" s="387" t="s">
        <v>1159</v>
      </c>
      <c r="E1730" s="401" t="s">
        <v>149</v>
      </c>
      <c r="F1730" s="374">
        <v>4</v>
      </c>
      <c r="G1730" s="407"/>
      <c r="H1730" s="408">
        <f t="shared" si="33"/>
        <v>0</v>
      </c>
      <c r="I1730" s="376"/>
    </row>
    <row r="1731" spans="1:9" hidden="1" x14ac:dyDescent="0.2">
      <c r="A1731" s="15" t="s">
        <v>0</v>
      </c>
      <c r="B1731" s="28"/>
      <c r="C1731" s="410"/>
      <c r="D1731" s="387" t="s">
        <v>1160</v>
      </c>
      <c r="E1731" s="401" t="s">
        <v>149</v>
      </c>
      <c r="F1731" s="374">
        <v>36</v>
      </c>
      <c r="G1731" s="407"/>
      <c r="H1731" s="408">
        <f t="shared" si="33"/>
        <v>0</v>
      </c>
      <c r="I1731" s="376"/>
    </row>
    <row r="1732" spans="1:9" hidden="1" x14ac:dyDescent="0.2">
      <c r="A1732" s="15" t="s">
        <v>0</v>
      </c>
      <c r="B1732" s="28"/>
      <c r="C1732" s="410"/>
      <c r="D1732" s="387" t="s">
        <v>1176</v>
      </c>
      <c r="E1732" s="37" t="s">
        <v>136</v>
      </c>
      <c r="F1732" s="418">
        <v>12</v>
      </c>
      <c r="G1732" s="407"/>
      <c r="H1732" s="408">
        <f t="shared" si="33"/>
        <v>0</v>
      </c>
      <c r="I1732" s="419"/>
    </row>
    <row r="1733" spans="1:9" hidden="1" x14ac:dyDescent="0.2">
      <c r="A1733" s="15" t="s">
        <v>0</v>
      </c>
      <c r="B1733" s="28"/>
      <c r="C1733" s="410"/>
      <c r="D1733" s="387" t="s">
        <v>1177</v>
      </c>
      <c r="E1733" s="37" t="s">
        <v>136</v>
      </c>
      <c r="F1733" s="418">
        <v>8</v>
      </c>
      <c r="G1733" s="407"/>
      <c r="H1733" s="408">
        <f t="shared" si="33"/>
        <v>0</v>
      </c>
      <c r="I1733" s="419"/>
    </row>
    <row r="1734" spans="1:9" hidden="1" x14ac:dyDescent="0.2">
      <c r="A1734" s="15" t="s">
        <v>0</v>
      </c>
      <c r="B1734" s="28"/>
      <c r="C1734" s="410"/>
      <c r="D1734" s="387" t="s">
        <v>1178</v>
      </c>
      <c r="E1734" s="37" t="s">
        <v>136</v>
      </c>
      <c r="F1734" s="418">
        <v>2</v>
      </c>
      <c r="G1734" s="407"/>
      <c r="H1734" s="408">
        <f t="shared" si="33"/>
        <v>0</v>
      </c>
      <c r="I1734" s="419"/>
    </row>
    <row r="1735" spans="1:9" hidden="1" x14ac:dyDescent="0.2">
      <c r="A1735" s="15" t="s">
        <v>0</v>
      </c>
      <c r="B1735" s="28"/>
      <c r="C1735" s="410"/>
      <c r="D1735" s="387" t="s">
        <v>1179</v>
      </c>
      <c r="E1735" s="37" t="s">
        <v>136</v>
      </c>
      <c r="F1735" s="418">
        <v>1</v>
      </c>
      <c r="G1735" s="407"/>
      <c r="H1735" s="408">
        <f t="shared" si="33"/>
        <v>0</v>
      </c>
      <c r="I1735" s="419"/>
    </row>
    <row r="1736" spans="1:9" hidden="1" x14ac:dyDescent="0.2">
      <c r="A1736" s="15" t="s">
        <v>0</v>
      </c>
      <c r="B1736" s="28"/>
      <c r="C1736" s="410"/>
      <c r="D1736" s="387" t="s">
        <v>1180</v>
      </c>
      <c r="E1736" s="37" t="s">
        <v>136</v>
      </c>
      <c r="F1736" s="418">
        <v>10</v>
      </c>
      <c r="G1736" s="407"/>
      <c r="H1736" s="408">
        <f t="shared" si="33"/>
        <v>0</v>
      </c>
      <c r="I1736" s="419"/>
    </row>
    <row r="1737" spans="1:9" hidden="1" x14ac:dyDescent="0.2">
      <c r="A1737" s="15" t="s">
        <v>0</v>
      </c>
      <c r="B1737" s="28"/>
      <c r="C1737" s="410"/>
      <c r="D1737" s="387" t="s">
        <v>1194</v>
      </c>
      <c r="E1737" s="37" t="s">
        <v>136</v>
      </c>
      <c r="F1737" s="418">
        <v>2</v>
      </c>
      <c r="G1737" s="407"/>
      <c r="H1737" s="408">
        <f t="shared" si="33"/>
        <v>0</v>
      </c>
      <c r="I1737" s="419"/>
    </row>
    <row r="1738" spans="1:9" hidden="1" x14ac:dyDescent="0.2">
      <c r="A1738" s="15" t="s">
        <v>0</v>
      </c>
      <c r="B1738" s="28"/>
      <c r="C1738" s="410"/>
      <c r="D1738" s="387" t="s">
        <v>1195</v>
      </c>
      <c r="E1738" s="37" t="s">
        <v>136</v>
      </c>
      <c r="F1738" s="418">
        <v>2</v>
      </c>
      <c r="G1738" s="407"/>
      <c r="H1738" s="408">
        <f t="shared" si="33"/>
        <v>0</v>
      </c>
      <c r="I1738" s="419"/>
    </row>
    <row r="1739" spans="1:9" hidden="1" x14ac:dyDescent="0.2">
      <c r="A1739" s="15" t="s">
        <v>0</v>
      </c>
      <c r="B1739" s="28"/>
      <c r="C1739" s="410"/>
      <c r="D1739" s="387" t="s">
        <v>1196</v>
      </c>
      <c r="E1739" s="37" t="s">
        <v>136</v>
      </c>
      <c r="F1739" s="418">
        <v>4</v>
      </c>
      <c r="G1739" s="407"/>
      <c r="H1739" s="408">
        <f t="shared" si="33"/>
        <v>0</v>
      </c>
      <c r="I1739" s="419"/>
    </row>
    <row r="1740" spans="1:9" hidden="1" x14ac:dyDescent="0.2">
      <c r="A1740" s="15" t="s">
        <v>0</v>
      </c>
      <c r="B1740" s="28"/>
      <c r="C1740" s="410"/>
      <c r="D1740" s="387" t="s">
        <v>1197</v>
      </c>
      <c r="E1740" s="37" t="s">
        <v>136</v>
      </c>
      <c r="F1740" s="418">
        <v>2</v>
      </c>
      <c r="G1740" s="407"/>
      <c r="H1740" s="408">
        <f t="shared" si="33"/>
        <v>0</v>
      </c>
      <c r="I1740" s="419"/>
    </row>
    <row r="1741" spans="1:9" hidden="1" x14ac:dyDescent="0.2">
      <c r="A1741" s="15" t="s">
        <v>0</v>
      </c>
      <c r="B1741" s="28"/>
      <c r="C1741" s="410"/>
      <c r="D1741" s="387" t="s">
        <v>1198</v>
      </c>
      <c r="E1741" s="37" t="s">
        <v>136</v>
      </c>
      <c r="F1741" s="418">
        <v>2</v>
      </c>
      <c r="G1741" s="407"/>
      <c r="H1741" s="408">
        <f t="shared" si="33"/>
        <v>0</v>
      </c>
      <c r="I1741" s="419"/>
    </row>
    <row r="1742" spans="1:9" hidden="1" x14ac:dyDescent="0.2">
      <c r="A1742" s="15" t="s">
        <v>0</v>
      </c>
      <c r="B1742" s="28"/>
      <c r="C1742" s="410"/>
      <c r="D1742" s="387" t="s">
        <v>1211</v>
      </c>
      <c r="E1742" s="37" t="s">
        <v>136</v>
      </c>
      <c r="F1742" s="418">
        <v>2</v>
      </c>
      <c r="G1742" s="407"/>
      <c r="H1742" s="408">
        <f t="shared" si="33"/>
        <v>0</v>
      </c>
      <c r="I1742" s="419"/>
    </row>
    <row r="1743" spans="1:9" hidden="1" x14ac:dyDescent="0.2">
      <c r="A1743" s="15" t="s">
        <v>0</v>
      </c>
      <c r="B1743" s="28"/>
      <c r="C1743" s="410"/>
      <c r="D1743" s="387" t="s">
        <v>1212</v>
      </c>
      <c r="E1743" s="37" t="s">
        <v>136</v>
      </c>
      <c r="F1743" s="418">
        <v>1</v>
      </c>
      <c r="G1743" s="407"/>
      <c r="H1743" s="408">
        <f t="shared" si="33"/>
        <v>0</v>
      </c>
      <c r="I1743" s="419"/>
    </row>
    <row r="1744" spans="1:9" hidden="1" x14ac:dyDescent="0.2">
      <c r="A1744" s="15" t="s">
        <v>0</v>
      </c>
      <c r="B1744" s="28"/>
      <c r="C1744" s="410"/>
      <c r="D1744" s="387" t="s">
        <v>1213</v>
      </c>
      <c r="E1744" s="37" t="s">
        <v>136</v>
      </c>
      <c r="F1744" s="418">
        <v>1</v>
      </c>
      <c r="G1744" s="407"/>
      <c r="H1744" s="408">
        <f t="shared" si="33"/>
        <v>0</v>
      </c>
      <c r="I1744" s="419"/>
    </row>
    <row r="1745" spans="1:9" hidden="1" x14ac:dyDescent="0.2">
      <c r="A1745" s="15" t="s">
        <v>0</v>
      </c>
      <c r="B1745" s="28"/>
      <c r="C1745" s="410"/>
      <c r="D1745" s="387" t="s">
        <v>1214</v>
      </c>
      <c r="E1745" s="37" t="s">
        <v>136</v>
      </c>
      <c r="F1745" s="418">
        <v>1</v>
      </c>
      <c r="G1745" s="407"/>
      <c r="H1745" s="408">
        <f t="shared" si="33"/>
        <v>0</v>
      </c>
      <c r="I1745" s="419"/>
    </row>
    <row r="1746" spans="1:9" hidden="1" x14ac:dyDescent="0.2">
      <c r="A1746" s="15" t="s">
        <v>0</v>
      </c>
      <c r="B1746" s="28"/>
      <c r="C1746" s="410"/>
      <c r="D1746" s="387" t="s">
        <v>1233</v>
      </c>
      <c r="E1746" s="37" t="s">
        <v>136</v>
      </c>
      <c r="F1746" s="418">
        <v>1</v>
      </c>
      <c r="G1746" s="407"/>
      <c r="H1746" s="408">
        <f t="shared" si="33"/>
        <v>0</v>
      </c>
      <c r="I1746" s="419"/>
    </row>
    <row r="1747" spans="1:9" hidden="1" x14ac:dyDescent="0.2">
      <c r="A1747" s="15" t="s">
        <v>0</v>
      </c>
      <c r="B1747" s="28"/>
      <c r="C1747" s="410"/>
      <c r="D1747" s="387" t="s">
        <v>1276</v>
      </c>
      <c r="E1747" s="37" t="s">
        <v>136</v>
      </c>
      <c r="F1747" s="418">
        <v>2</v>
      </c>
      <c r="G1747" s="407"/>
      <c r="H1747" s="408">
        <f t="shared" si="33"/>
        <v>0</v>
      </c>
      <c r="I1747" s="419"/>
    </row>
    <row r="1748" spans="1:9" hidden="1" x14ac:dyDescent="0.2">
      <c r="A1748" s="15" t="s">
        <v>0</v>
      </c>
      <c r="B1748" s="28"/>
      <c r="C1748" s="410"/>
      <c r="D1748" s="387" t="s">
        <v>1234</v>
      </c>
      <c r="E1748" s="37" t="s">
        <v>136</v>
      </c>
      <c r="F1748" s="418">
        <v>2</v>
      </c>
      <c r="G1748" s="407"/>
      <c r="H1748" s="408">
        <f t="shared" si="33"/>
        <v>0</v>
      </c>
      <c r="I1748" s="419"/>
    </row>
    <row r="1749" spans="1:9" hidden="1" x14ac:dyDescent="0.2">
      <c r="A1749" s="15" t="s">
        <v>0</v>
      </c>
      <c r="B1749" s="28"/>
      <c r="C1749" s="463"/>
      <c r="D1749" s="383" t="s">
        <v>1275</v>
      </c>
      <c r="E1749" s="37" t="s">
        <v>136</v>
      </c>
      <c r="F1749" s="343">
        <v>8</v>
      </c>
      <c r="G1749" s="407"/>
      <c r="H1749" s="408">
        <f t="shared" si="33"/>
        <v>0</v>
      </c>
      <c r="I1749" s="417"/>
    </row>
    <row r="1750" spans="1:9" hidden="1" x14ac:dyDescent="0.2">
      <c r="A1750" s="15" t="s">
        <v>0</v>
      </c>
      <c r="C1750" s="463"/>
      <c r="D1750" s="383" t="s">
        <v>1282</v>
      </c>
      <c r="E1750" s="37" t="s">
        <v>136</v>
      </c>
      <c r="F1750" s="343">
        <v>2</v>
      </c>
      <c r="G1750" s="407"/>
      <c r="H1750" s="408">
        <f t="shared" si="33"/>
        <v>0</v>
      </c>
      <c r="I1750" s="417"/>
    </row>
    <row r="1751" spans="1:9" hidden="1" x14ac:dyDescent="0.2">
      <c r="A1751" s="15" t="s">
        <v>0</v>
      </c>
      <c r="C1751" s="410"/>
      <c r="D1751" s="387" t="s">
        <v>1241</v>
      </c>
      <c r="E1751" s="37" t="s">
        <v>136</v>
      </c>
      <c r="F1751" s="418">
        <v>2</v>
      </c>
      <c r="G1751" s="407"/>
      <c r="H1751" s="408">
        <f t="shared" si="33"/>
        <v>0</v>
      </c>
      <c r="I1751" s="419"/>
    </row>
    <row r="1752" spans="1:9" ht="45" hidden="1" x14ac:dyDescent="0.2">
      <c r="A1752" s="15" t="s">
        <v>0</v>
      </c>
      <c r="B1752" s="28"/>
      <c r="D1752" s="36" t="s">
        <v>1839</v>
      </c>
      <c r="E1752" s="338"/>
      <c r="F1752" s="508"/>
      <c r="G1752" s="407"/>
      <c r="H1752" s="13"/>
      <c r="I1752" s="509"/>
    </row>
    <row r="1753" spans="1:9" hidden="1" x14ac:dyDescent="0.2">
      <c r="A1753" s="15" t="s">
        <v>0</v>
      </c>
      <c r="D1753" s="36" t="s">
        <v>1840</v>
      </c>
      <c r="F1753" s="345"/>
      <c r="G1753" s="407"/>
      <c r="H1753" s="13"/>
      <c r="I1753" s="378"/>
    </row>
    <row r="1754" spans="1:9" hidden="1" x14ac:dyDescent="0.2">
      <c r="A1754" s="15" t="s">
        <v>0</v>
      </c>
      <c r="D1754" s="36" t="s">
        <v>1841</v>
      </c>
      <c r="F1754" s="345"/>
      <c r="G1754" s="407"/>
      <c r="H1754" s="13"/>
      <c r="I1754" s="378"/>
    </row>
    <row r="1755" spans="1:9" hidden="1" x14ac:dyDescent="0.2">
      <c r="A1755" s="15" t="s">
        <v>0</v>
      </c>
      <c r="C1755" s="401"/>
      <c r="D1755" s="420" t="s">
        <v>1335</v>
      </c>
      <c r="E1755" s="37" t="s">
        <v>136</v>
      </c>
      <c r="F1755" s="418">
        <v>1</v>
      </c>
      <c r="G1755" s="407"/>
      <c r="H1755" s="408">
        <f>$F1755*G1755</f>
        <v>0</v>
      </c>
      <c r="I1755" s="419"/>
    </row>
    <row r="1756" spans="1:9" hidden="1" x14ac:dyDescent="0.2">
      <c r="A1756" s="15" t="s">
        <v>0</v>
      </c>
      <c r="B1756" s="28"/>
      <c r="C1756" s="401"/>
      <c r="D1756" s="420" t="s">
        <v>1336</v>
      </c>
      <c r="E1756" s="37" t="s">
        <v>136</v>
      </c>
      <c r="F1756" s="343">
        <v>3</v>
      </c>
      <c r="G1756" s="407"/>
      <c r="H1756" s="408">
        <f>$F1756*G1756</f>
        <v>0</v>
      </c>
      <c r="I1756" s="417"/>
    </row>
    <row r="1757" spans="1:9" hidden="1" x14ac:dyDescent="0.2">
      <c r="A1757" s="15" t="s">
        <v>0</v>
      </c>
      <c r="B1757" s="28"/>
      <c r="C1757" s="401"/>
      <c r="D1757" s="420" t="s">
        <v>1338</v>
      </c>
      <c r="E1757" s="37" t="s">
        <v>136</v>
      </c>
      <c r="F1757" s="418">
        <v>2</v>
      </c>
      <c r="G1757" s="407"/>
      <c r="H1757" s="408">
        <f>$F1757*G1757</f>
        <v>0</v>
      </c>
      <c r="I1757" s="419"/>
    </row>
    <row r="1758" spans="1:9" ht="22.5" hidden="1" x14ac:dyDescent="0.2">
      <c r="A1758" s="15" t="s">
        <v>0</v>
      </c>
      <c r="B1758" s="28"/>
      <c r="C1758" s="400"/>
      <c r="D1758" s="36" t="s">
        <v>1842</v>
      </c>
      <c r="E1758" s="37"/>
      <c r="F1758" s="374"/>
      <c r="G1758" s="407"/>
      <c r="H1758" s="29"/>
      <c r="I1758" s="376"/>
    </row>
    <row r="1759" spans="1:9" hidden="1" x14ac:dyDescent="0.2">
      <c r="A1759" s="15" t="s">
        <v>0</v>
      </c>
      <c r="B1759" s="28"/>
      <c r="C1759" s="401"/>
      <c r="D1759" s="420" t="s">
        <v>1338</v>
      </c>
      <c r="E1759" s="37" t="s">
        <v>136</v>
      </c>
      <c r="F1759" s="418">
        <v>3</v>
      </c>
      <c r="G1759" s="407"/>
      <c r="H1759" s="408">
        <f>$F1759*G1759</f>
        <v>0</v>
      </c>
      <c r="I1759" s="419"/>
    </row>
    <row r="1760" spans="1:9" ht="22.5" hidden="1" x14ac:dyDescent="0.2">
      <c r="A1760" s="15" t="s">
        <v>0</v>
      </c>
      <c r="B1760" s="28"/>
      <c r="C1760" s="439"/>
      <c r="D1760" s="36" t="s">
        <v>1843</v>
      </c>
      <c r="F1760" s="345"/>
      <c r="G1760" s="407"/>
      <c r="H1760" s="13"/>
      <c r="I1760" s="378"/>
    </row>
    <row r="1761" spans="1:9" hidden="1" x14ac:dyDescent="0.2">
      <c r="A1761" s="15" t="s">
        <v>0</v>
      </c>
      <c r="C1761" s="401"/>
      <c r="D1761" s="421" t="s">
        <v>1844</v>
      </c>
      <c r="E1761" s="37" t="s">
        <v>136</v>
      </c>
      <c r="F1761" s="418">
        <v>3</v>
      </c>
      <c r="G1761" s="407"/>
      <c r="H1761" s="408">
        <f>$F1761*G1761</f>
        <v>0</v>
      </c>
      <c r="I1761" s="419"/>
    </row>
    <row r="1762" spans="1:9" ht="22.5" hidden="1" x14ac:dyDescent="0.2">
      <c r="A1762" s="15" t="s">
        <v>0</v>
      </c>
      <c r="B1762" s="28"/>
      <c r="C1762" s="400"/>
      <c r="D1762" s="389" t="s">
        <v>1845</v>
      </c>
      <c r="E1762" s="30" t="s">
        <v>1094</v>
      </c>
      <c r="F1762" s="418">
        <v>3</v>
      </c>
      <c r="G1762" s="407"/>
      <c r="H1762" s="408">
        <f>$F1762*G1762</f>
        <v>0</v>
      </c>
      <c r="I1762" s="419"/>
    </row>
    <row r="1763" spans="1:9" ht="22.5" hidden="1" x14ac:dyDescent="0.2">
      <c r="A1763" s="15" t="s">
        <v>0</v>
      </c>
      <c r="B1763" s="28"/>
      <c r="C1763" s="400"/>
      <c r="D1763" s="389" t="s">
        <v>1846</v>
      </c>
      <c r="E1763" s="30" t="s">
        <v>1094</v>
      </c>
      <c r="F1763" s="418">
        <v>3</v>
      </c>
      <c r="G1763" s="407"/>
      <c r="H1763" s="408">
        <f>$F1763*G1763</f>
        <v>0</v>
      </c>
      <c r="I1763" s="419"/>
    </row>
    <row r="1764" spans="1:9" hidden="1" x14ac:dyDescent="0.2">
      <c r="A1764" s="15" t="s">
        <v>0</v>
      </c>
      <c r="B1764" s="28"/>
      <c r="C1764" s="401"/>
      <c r="D1764" s="389" t="s">
        <v>1847</v>
      </c>
      <c r="E1764" s="37" t="s">
        <v>136</v>
      </c>
      <c r="F1764" s="418">
        <v>12</v>
      </c>
      <c r="G1764" s="407"/>
      <c r="H1764" s="408">
        <f>$F1764*G1764</f>
        <v>0</v>
      </c>
      <c r="I1764" s="419"/>
    </row>
    <row r="1765" spans="1:9" x14ac:dyDescent="0.2">
      <c r="A1765" s="15" t="s">
        <v>0</v>
      </c>
      <c r="B1765" s="16" t="s">
        <v>1820</v>
      </c>
      <c r="C1765" s="439">
        <v>1</v>
      </c>
      <c r="D1765" s="384" t="s">
        <v>1848</v>
      </c>
      <c r="F1765" s="345"/>
      <c r="G1765" s="407"/>
      <c r="H1765" s="13"/>
      <c r="I1765" s="378"/>
    </row>
    <row r="1766" spans="1:9" ht="22.5" x14ac:dyDescent="0.2">
      <c r="A1766" s="15" t="s">
        <v>0</v>
      </c>
      <c r="B1766" s="16" t="s">
        <v>1820</v>
      </c>
      <c r="C1766" s="404"/>
      <c r="D1766" s="36" t="s">
        <v>1849</v>
      </c>
      <c r="F1766" s="345"/>
      <c r="G1766" s="407"/>
      <c r="H1766" s="13"/>
      <c r="I1766" s="378"/>
    </row>
    <row r="1767" spans="1:9" x14ac:dyDescent="0.2">
      <c r="A1767" s="15" t="s">
        <v>0</v>
      </c>
      <c r="B1767" s="16" t="s">
        <v>1820</v>
      </c>
      <c r="C1767" s="404"/>
      <c r="D1767" s="36" t="s">
        <v>1850</v>
      </c>
      <c r="F1767" s="345"/>
      <c r="G1767" s="407"/>
      <c r="H1767" s="13"/>
      <c r="I1767" s="378"/>
    </row>
    <row r="1768" spans="1:9" ht="22.5" x14ac:dyDescent="0.2">
      <c r="A1768" s="15" t="s">
        <v>0</v>
      </c>
      <c r="B1768" s="16" t="s">
        <v>1820</v>
      </c>
      <c r="C1768" s="404"/>
      <c r="D1768" s="36" t="s">
        <v>1851</v>
      </c>
      <c r="F1768" s="345"/>
      <c r="G1768" s="407"/>
      <c r="H1768" s="13"/>
      <c r="I1768" s="378"/>
    </row>
    <row r="1769" spans="1:9" ht="33.75" x14ac:dyDescent="0.2">
      <c r="A1769" s="15" t="s">
        <v>0</v>
      </c>
      <c r="B1769" s="16" t="s">
        <v>1820</v>
      </c>
      <c r="C1769" s="404"/>
      <c r="D1769" s="36" t="s">
        <v>1852</v>
      </c>
      <c r="G1769" s="407"/>
      <c r="H1769" s="13"/>
      <c r="I1769" s="373"/>
    </row>
    <row r="1770" spans="1:9" x14ac:dyDescent="0.2">
      <c r="A1770" s="15" t="s">
        <v>0</v>
      </c>
      <c r="B1770" s="16" t="s">
        <v>1820</v>
      </c>
      <c r="C1770" s="404"/>
      <c r="D1770" s="36" t="s">
        <v>1853</v>
      </c>
      <c r="E1770" s="15" t="s">
        <v>1094</v>
      </c>
      <c r="F1770" s="343">
        <v>8</v>
      </c>
      <c r="G1770" s="407"/>
      <c r="H1770" s="408">
        <f>G1770*$F1770</f>
        <v>0</v>
      </c>
      <c r="I1770" s="417"/>
    </row>
    <row r="1771" spans="1:9" x14ac:dyDescent="0.2">
      <c r="A1771" s="15" t="s">
        <v>0</v>
      </c>
      <c r="B1771" s="16" t="s">
        <v>1820</v>
      </c>
      <c r="C1771" s="404"/>
      <c r="D1771" s="36" t="s">
        <v>1854</v>
      </c>
      <c r="E1771" s="15" t="s">
        <v>1094</v>
      </c>
      <c r="F1771" s="343">
        <v>8</v>
      </c>
      <c r="G1771" s="407"/>
      <c r="H1771" s="408">
        <f>G1771*$F1771</f>
        <v>0</v>
      </c>
      <c r="I1771" s="417"/>
    </row>
    <row r="1772" spans="1:9" ht="22.5" x14ac:dyDescent="0.2">
      <c r="A1772" s="15" t="s">
        <v>0</v>
      </c>
      <c r="B1772" s="16" t="s">
        <v>1820</v>
      </c>
      <c r="C1772" s="463"/>
      <c r="D1772" s="383" t="s">
        <v>1855</v>
      </c>
      <c r="E1772" s="340"/>
      <c r="F1772" s="345"/>
      <c r="G1772" s="407"/>
      <c r="H1772" s="29"/>
      <c r="I1772" s="378"/>
    </row>
    <row r="1773" spans="1:9" x14ac:dyDescent="0.2">
      <c r="A1773" s="15" t="s">
        <v>0</v>
      </c>
      <c r="B1773" s="16" t="s">
        <v>1820</v>
      </c>
      <c r="C1773" s="404"/>
      <c r="D1773" s="36" t="s">
        <v>1856</v>
      </c>
      <c r="E1773" s="15" t="s">
        <v>1094</v>
      </c>
      <c r="F1773" s="343">
        <v>1</v>
      </c>
      <c r="G1773" s="407"/>
      <c r="H1773" s="408">
        <f>G1773*$F1773</f>
        <v>0</v>
      </c>
      <c r="I1773" s="417"/>
    </row>
    <row r="1774" spans="1:9" hidden="1" x14ac:dyDescent="0.2">
      <c r="A1774" s="15" t="s">
        <v>0</v>
      </c>
      <c r="C1774" s="404"/>
      <c r="D1774" s="36" t="s">
        <v>1857</v>
      </c>
      <c r="E1774" s="15" t="s">
        <v>1094</v>
      </c>
      <c r="F1774" s="343">
        <v>1</v>
      </c>
      <c r="G1774" s="407"/>
      <c r="H1774" s="408">
        <f>G1774*$F1774</f>
        <v>0</v>
      </c>
      <c r="I1774" s="417"/>
    </row>
    <row r="1775" spans="1:9" ht="33.75" hidden="1" x14ac:dyDescent="0.2">
      <c r="A1775" s="15" t="s">
        <v>0</v>
      </c>
      <c r="C1775" s="439"/>
      <c r="D1775" s="36" t="s">
        <v>1858</v>
      </c>
      <c r="F1775" s="345"/>
      <c r="G1775" s="407"/>
      <c r="H1775" s="13"/>
      <c r="I1775" s="378"/>
    </row>
    <row r="1776" spans="1:9" hidden="1" x14ac:dyDescent="0.2">
      <c r="A1776" s="15" t="s">
        <v>0</v>
      </c>
      <c r="C1776" s="439"/>
      <c r="D1776" s="36" t="s">
        <v>1382</v>
      </c>
      <c r="F1776" s="345"/>
      <c r="G1776" s="407"/>
      <c r="H1776" s="13"/>
      <c r="I1776" s="378"/>
    </row>
    <row r="1777" spans="1:9" hidden="1" x14ac:dyDescent="0.2">
      <c r="A1777" s="15" t="s">
        <v>0</v>
      </c>
      <c r="C1777" s="340"/>
      <c r="D1777" s="36" t="s">
        <v>1091</v>
      </c>
      <c r="F1777" s="345"/>
      <c r="G1777" s="407"/>
      <c r="H1777" s="13"/>
      <c r="I1777" s="378"/>
    </row>
    <row r="1778" spans="1:9" hidden="1" x14ac:dyDescent="0.2">
      <c r="A1778" s="15" t="s">
        <v>0</v>
      </c>
      <c r="C1778" s="340"/>
      <c r="D1778" s="36" t="s">
        <v>1800</v>
      </c>
      <c r="E1778" s="15" t="s">
        <v>1094</v>
      </c>
      <c r="F1778" s="343">
        <v>1</v>
      </c>
      <c r="G1778" s="407"/>
      <c r="H1778" s="408">
        <f>$F1778*G1778</f>
        <v>0</v>
      </c>
      <c r="I1778" s="417"/>
    </row>
    <row r="1779" spans="1:9" ht="78.75" x14ac:dyDescent="0.2">
      <c r="A1779" s="15" t="s">
        <v>0</v>
      </c>
      <c r="B1779" s="16" t="s">
        <v>1100</v>
      </c>
      <c r="C1779" s="404"/>
      <c r="D1779" s="36" t="s">
        <v>1859</v>
      </c>
      <c r="E1779" s="338"/>
      <c r="F1779" s="508"/>
      <c r="G1779" s="407"/>
      <c r="H1779" s="13"/>
      <c r="I1779" s="509"/>
    </row>
    <row r="1780" spans="1:9" ht="45" x14ac:dyDescent="0.2">
      <c r="A1780" s="15" t="s">
        <v>0</v>
      </c>
      <c r="B1780" s="16" t="s">
        <v>1100</v>
      </c>
      <c r="C1780" s="340"/>
      <c r="D1780" s="383" t="s">
        <v>1860</v>
      </c>
      <c r="F1780" s="345"/>
      <c r="G1780" s="407"/>
      <c r="H1780" s="13"/>
      <c r="I1780" s="378"/>
    </row>
    <row r="1781" spans="1:9" x14ac:dyDescent="0.2">
      <c r="A1781" s="15" t="s">
        <v>0</v>
      </c>
      <c r="B1781" s="16" t="s">
        <v>1100</v>
      </c>
      <c r="C1781" s="340"/>
      <c r="D1781" s="383" t="s">
        <v>1120</v>
      </c>
      <c r="F1781" s="345"/>
      <c r="G1781" s="407"/>
      <c r="H1781" s="13"/>
      <c r="I1781" s="378"/>
    </row>
    <row r="1782" spans="1:9" x14ac:dyDescent="0.2">
      <c r="A1782" s="15" t="s">
        <v>0</v>
      </c>
      <c r="B1782" s="16" t="s">
        <v>1100</v>
      </c>
      <c r="C1782" s="340"/>
      <c r="D1782" s="383" t="s">
        <v>1861</v>
      </c>
      <c r="F1782" s="345"/>
      <c r="G1782" s="407"/>
      <c r="H1782" s="13"/>
      <c r="I1782" s="378"/>
    </row>
    <row r="1783" spans="1:9" x14ac:dyDescent="0.2">
      <c r="A1783" s="15" t="s">
        <v>0</v>
      </c>
      <c r="B1783" s="16" t="s">
        <v>1100</v>
      </c>
      <c r="C1783" s="404" t="s">
        <v>108</v>
      </c>
      <c r="D1783" s="405" t="s">
        <v>1793</v>
      </c>
      <c r="E1783" s="15" t="s">
        <v>1094</v>
      </c>
      <c r="F1783" s="343">
        <v>1</v>
      </c>
      <c r="G1783" s="407"/>
      <c r="H1783" s="408">
        <f>$F1783*G1783</f>
        <v>0</v>
      </c>
      <c r="I1783" s="417"/>
    </row>
    <row r="1784" spans="1:9" ht="33.75" hidden="1" x14ac:dyDescent="0.2">
      <c r="A1784" s="15" t="s">
        <v>0</v>
      </c>
      <c r="C1784" s="404" t="s">
        <v>111</v>
      </c>
      <c r="D1784" s="405" t="s">
        <v>126</v>
      </c>
      <c r="E1784" s="15" t="s">
        <v>1094</v>
      </c>
      <c r="F1784" s="343">
        <v>1</v>
      </c>
      <c r="G1784" s="407"/>
      <c r="H1784" s="408">
        <f>$F1784*G1784</f>
        <v>0</v>
      </c>
      <c r="I1784" s="417"/>
    </row>
    <row r="1785" spans="1:9" hidden="1" x14ac:dyDescent="0.2">
      <c r="A1785" s="15" t="s">
        <v>0</v>
      </c>
      <c r="D1785" s="383" t="s">
        <v>1862</v>
      </c>
      <c r="F1785" s="345"/>
      <c r="G1785" s="407"/>
      <c r="H1785" s="13"/>
      <c r="I1785" s="378"/>
    </row>
    <row r="1786" spans="1:9" hidden="1" x14ac:dyDescent="0.2">
      <c r="A1786" s="15" t="s">
        <v>0</v>
      </c>
      <c r="D1786" s="36" t="s">
        <v>1139</v>
      </c>
      <c r="E1786" s="37" t="s">
        <v>136</v>
      </c>
      <c r="F1786" s="441">
        <v>1</v>
      </c>
      <c r="G1786" s="407"/>
      <c r="H1786" s="408">
        <f>$F1786*G1786</f>
        <v>0</v>
      </c>
      <c r="I1786" s="442"/>
    </row>
    <row r="1787" spans="1:9" hidden="1" x14ac:dyDescent="0.2">
      <c r="A1787" s="15" t="s">
        <v>0</v>
      </c>
      <c r="C1787" s="401"/>
      <c r="D1787" s="389" t="s">
        <v>1146</v>
      </c>
      <c r="E1787" s="37" t="s">
        <v>136</v>
      </c>
      <c r="F1787" s="418">
        <v>16</v>
      </c>
      <c r="G1787" s="407"/>
      <c r="H1787" s="408">
        <f>$F1787*G1787</f>
        <v>0</v>
      </c>
      <c r="I1787" s="419"/>
    </row>
    <row r="1788" spans="1:9" ht="45" hidden="1" x14ac:dyDescent="0.2">
      <c r="A1788" s="15" t="s">
        <v>0</v>
      </c>
      <c r="D1788" s="36" t="s">
        <v>1863</v>
      </c>
      <c r="F1788" s="345"/>
      <c r="G1788" s="407"/>
      <c r="H1788" s="13"/>
      <c r="I1788" s="378"/>
    </row>
    <row r="1789" spans="1:9" hidden="1" x14ac:dyDescent="0.2">
      <c r="A1789" s="15" t="s">
        <v>0</v>
      </c>
      <c r="D1789" s="36" t="s">
        <v>1864</v>
      </c>
      <c r="F1789" s="345"/>
      <c r="G1789" s="407"/>
      <c r="H1789" s="13"/>
      <c r="I1789" s="378"/>
    </row>
    <row r="1790" spans="1:9" hidden="1" x14ac:dyDescent="0.2">
      <c r="A1790" s="15" t="s">
        <v>0</v>
      </c>
      <c r="C1790" s="463"/>
      <c r="D1790" s="383" t="s">
        <v>1158</v>
      </c>
      <c r="E1790" s="340" t="s">
        <v>149</v>
      </c>
      <c r="F1790" s="345">
        <v>30</v>
      </c>
      <c r="G1790" s="407"/>
      <c r="H1790" s="408">
        <f t="shared" ref="H1790:H1804" si="34">$F1790*G1790</f>
        <v>0</v>
      </c>
      <c r="I1790" s="378"/>
    </row>
    <row r="1791" spans="1:9" hidden="1" x14ac:dyDescent="0.2">
      <c r="A1791" s="15" t="s">
        <v>0</v>
      </c>
      <c r="C1791" s="401"/>
      <c r="D1791" s="387" t="s">
        <v>1162</v>
      </c>
      <c r="E1791" s="401" t="s">
        <v>149</v>
      </c>
      <c r="F1791" s="374">
        <v>2</v>
      </c>
      <c r="G1791" s="407"/>
      <c r="H1791" s="408">
        <f t="shared" si="34"/>
        <v>0</v>
      </c>
      <c r="I1791" s="376"/>
    </row>
    <row r="1792" spans="1:9" hidden="1" x14ac:dyDescent="0.2">
      <c r="A1792" s="15" t="s">
        <v>0</v>
      </c>
      <c r="B1792" s="28"/>
      <c r="C1792" s="410"/>
      <c r="D1792" s="387" t="s">
        <v>1165</v>
      </c>
      <c r="E1792" s="401" t="s">
        <v>149</v>
      </c>
      <c r="F1792" s="374">
        <v>290</v>
      </c>
      <c r="G1792" s="407"/>
      <c r="H1792" s="408">
        <f t="shared" si="34"/>
        <v>0</v>
      </c>
      <c r="I1792" s="376"/>
    </row>
    <row r="1793" spans="1:9" hidden="1" x14ac:dyDescent="0.2">
      <c r="A1793" s="15" t="s">
        <v>0</v>
      </c>
      <c r="B1793" s="28"/>
      <c r="C1793" s="463"/>
      <c r="D1793" s="383" t="s">
        <v>1178</v>
      </c>
      <c r="E1793" s="37" t="s">
        <v>136</v>
      </c>
      <c r="F1793" s="343">
        <v>6</v>
      </c>
      <c r="G1793" s="407"/>
      <c r="H1793" s="408">
        <f t="shared" si="34"/>
        <v>0</v>
      </c>
      <c r="I1793" s="417"/>
    </row>
    <row r="1794" spans="1:9" hidden="1" x14ac:dyDescent="0.2">
      <c r="A1794" s="15" t="s">
        <v>0</v>
      </c>
      <c r="C1794" s="410"/>
      <c r="D1794" s="387" t="s">
        <v>1185</v>
      </c>
      <c r="E1794" s="37" t="s">
        <v>136</v>
      </c>
      <c r="F1794" s="418">
        <v>42</v>
      </c>
      <c r="G1794" s="407"/>
      <c r="H1794" s="408">
        <f t="shared" si="34"/>
        <v>0</v>
      </c>
      <c r="I1794" s="419"/>
    </row>
    <row r="1795" spans="1:9" hidden="1" x14ac:dyDescent="0.2">
      <c r="A1795" s="15" t="s">
        <v>0</v>
      </c>
      <c r="B1795" s="28"/>
      <c r="C1795" s="463"/>
      <c r="D1795" s="383" t="s">
        <v>1196</v>
      </c>
      <c r="E1795" s="37" t="s">
        <v>136</v>
      </c>
      <c r="F1795" s="343">
        <v>2</v>
      </c>
      <c r="G1795" s="407"/>
      <c r="H1795" s="408">
        <f t="shared" si="34"/>
        <v>0</v>
      </c>
      <c r="I1795" s="417"/>
    </row>
    <row r="1796" spans="1:9" hidden="1" x14ac:dyDescent="0.2">
      <c r="A1796" s="15" t="s">
        <v>0</v>
      </c>
      <c r="C1796" s="410"/>
      <c r="D1796" s="387" t="s">
        <v>1203</v>
      </c>
      <c r="E1796" s="37" t="s">
        <v>136</v>
      </c>
      <c r="F1796" s="418">
        <v>32</v>
      </c>
      <c r="G1796" s="407"/>
      <c r="H1796" s="408">
        <f t="shared" si="34"/>
        <v>0</v>
      </c>
      <c r="I1796" s="419"/>
    </row>
    <row r="1797" spans="1:9" hidden="1" x14ac:dyDescent="0.2">
      <c r="A1797" s="15" t="s">
        <v>0</v>
      </c>
      <c r="B1797" s="28"/>
      <c r="C1797" s="463"/>
      <c r="D1797" s="383" t="s">
        <v>1214</v>
      </c>
      <c r="E1797" s="37" t="s">
        <v>136</v>
      </c>
      <c r="F1797" s="343">
        <v>1</v>
      </c>
      <c r="G1797" s="407"/>
      <c r="H1797" s="408">
        <f t="shared" si="34"/>
        <v>0</v>
      </c>
      <c r="I1797" s="417"/>
    </row>
    <row r="1798" spans="1:9" hidden="1" x14ac:dyDescent="0.2">
      <c r="A1798" s="15" t="s">
        <v>0</v>
      </c>
      <c r="C1798" s="410"/>
      <c r="D1798" s="387" t="s">
        <v>1216</v>
      </c>
      <c r="E1798" s="37" t="s">
        <v>136</v>
      </c>
      <c r="F1798" s="418">
        <v>6</v>
      </c>
      <c r="G1798" s="407"/>
      <c r="H1798" s="408">
        <f t="shared" si="34"/>
        <v>0</v>
      </c>
      <c r="I1798" s="419"/>
    </row>
    <row r="1799" spans="1:9" hidden="1" x14ac:dyDescent="0.2">
      <c r="A1799" s="15" t="s">
        <v>0</v>
      </c>
      <c r="B1799" s="28"/>
      <c r="C1799" s="410"/>
      <c r="D1799" s="387" t="s">
        <v>1270</v>
      </c>
      <c r="E1799" s="37" t="s">
        <v>136</v>
      </c>
      <c r="F1799" s="418">
        <v>1</v>
      </c>
      <c r="G1799" s="407"/>
      <c r="H1799" s="408">
        <f t="shared" si="34"/>
        <v>0</v>
      </c>
      <c r="I1799" s="419"/>
    </row>
    <row r="1800" spans="1:9" hidden="1" x14ac:dyDescent="0.2">
      <c r="A1800" s="15" t="s">
        <v>0</v>
      </c>
      <c r="B1800" s="28"/>
      <c r="C1800" s="410"/>
      <c r="D1800" s="387" t="s">
        <v>1239</v>
      </c>
      <c r="E1800" s="37" t="s">
        <v>136</v>
      </c>
      <c r="F1800" s="418">
        <v>2</v>
      </c>
      <c r="G1800" s="407"/>
      <c r="H1800" s="408">
        <f t="shared" si="34"/>
        <v>0</v>
      </c>
      <c r="I1800" s="419"/>
    </row>
    <row r="1801" spans="1:9" hidden="1" x14ac:dyDescent="0.2">
      <c r="A1801" s="15" t="s">
        <v>0</v>
      </c>
      <c r="B1801" s="28"/>
      <c r="C1801" s="410"/>
      <c r="D1801" s="387" t="s">
        <v>1240</v>
      </c>
      <c r="E1801" s="37" t="s">
        <v>136</v>
      </c>
      <c r="F1801" s="418">
        <v>2</v>
      </c>
      <c r="G1801" s="407"/>
      <c r="H1801" s="408">
        <f t="shared" si="34"/>
        <v>0</v>
      </c>
      <c r="I1801" s="419"/>
    </row>
    <row r="1802" spans="1:9" hidden="1" x14ac:dyDescent="0.2">
      <c r="A1802" s="15" t="s">
        <v>0</v>
      </c>
      <c r="B1802" s="28"/>
      <c r="C1802" s="410"/>
      <c r="D1802" s="387" t="s">
        <v>1241</v>
      </c>
      <c r="E1802" s="37" t="s">
        <v>136</v>
      </c>
      <c r="F1802" s="418">
        <v>8</v>
      </c>
      <c r="G1802" s="407"/>
      <c r="H1802" s="408">
        <f t="shared" si="34"/>
        <v>0</v>
      </c>
      <c r="I1802" s="419"/>
    </row>
    <row r="1803" spans="1:9" hidden="1" x14ac:dyDescent="0.2">
      <c r="A1803" s="15" t="s">
        <v>0</v>
      </c>
      <c r="B1803" s="28"/>
      <c r="C1803" s="410"/>
      <c r="D1803" s="387" t="s">
        <v>1243</v>
      </c>
      <c r="E1803" s="37" t="s">
        <v>136</v>
      </c>
      <c r="F1803" s="418">
        <v>8</v>
      </c>
      <c r="G1803" s="407"/>
      <c r="H1803" s="408">
        <f t="shared" si="34"/>
        <v>0</v>
      </c>
      <c r="I1803" s="419"/>
    </row>
    <row r="1804" spans="1:9" hidden="1" x14ac:dyDescent="0.2">
      <c r="A1804" s="15" t="s">
        <v>0</v>
      </c>
      <c r="B1804" s="28"/>
      <c r="C1804" s="410"/>
      <c r="D1804" s="387" t="s">
        <v>1249</v>
      </c>
      <c r="E1804" s="37" t="s">
        <v>136</v>
      </c>
      <c r="F1804" s="418">
        <v>8</v>
      </c>
      <c r="G1804" s="407"/>
      <c r="H1804" s="408">
        <f t="shared" si="34"/>
        <v>0</v>
      </c>
      <c r="I1804" s="419"/>
    </row>
    <row r="1805" spans="1:9" ht="45" hidden="1" x14ac:dyDescent="0.2">
      <c r="A1805" s="15" t="s">
        <v>0</v>
      </c>
      <c r="B1805" s="28"/>
      <c r="D1805" s="36" t="s">
        <v>1865</v>
      </c>
      <c r="E1805" s="338"/>
      <c r="F1805" s="508"/>
      <c r="G1805" s="407"/>
      <c r="H1805" s="13"/>
      <c r="I1805" s="509"/>
    </row>
    <row r="1806" spans="1:9" hidden="1" x14ac:dyDescent="0.2">
      <c r="A1806" s="15" t="s">
        <v>0</v>
      </c>
      <c r="D1806" s="36" t="s">
        <v>1840</v>
      </c>
      <c r="F1806" s="345"/>
      <c r="G1806" s="407"/>
      <c r="H1806" s="13"/>
      <c r="I1806" s="378"/>
    </row>
    <row r="1807" spans="1:9" hidden="1" x14ac:dyDescent="0.2">
      <c r="A1807" s="15" t="s">
        <v>0</v>
      </c>
      <c r="D1807" s="36" t="s">
        <v>1841</v>
      </c>
      <c r="F1807" s="345"/>
      <c r="G1807" s="407"/>
      <c r="H1807" s="13"/>
      <c r="I1807" s="378"/>
    </row>
    <row r="1808" spans="1:9" hidden="1" x14ac:dyDescent="0.2">
      <c r="A1808" s="15" t="s">
        <v>0</v>
      </c>
      <c r="C1808" s="340"/>
      <c r="D1808" s="379" t="s">
        <v>1336</v>
      </c>
      <c r="E1808" s="37" t="s">
        <v>136</v>
      </c>
      <c r="F1808" s="343">
        <v>2</v>
      </c>
      <c r="G1808" s="407"/>
      <c r="H1808" s="408">
        <f>$F1808*G1808</f>
        <v>0</v>
      </c>
      <c r="I1808" s="417"/>
    </row>
    <row r="1809" spans="1:9" ht="22.5" hidden="1" x14ac:dyDescent="0.2">
      <c r="A1809" s="15" t="s">
        <v>0</v>
      </c>
      <c r="C1809" s="400"/>
      <c r="D1809" s="36" t="s">
        <v>1866</v>
      </c>
      <c r="E1809" s="37"/>
      <c r="F1809" s="374"/>
      <c r="G1809" s="407"/>
      <c r="H1809" s="29"/>
      <c r="I1809" s="376"/>
    </row>
    <row r="1810" spans="1:9" hidden="1" x14ac:dyDescent="0.2">
      <c r="A1810" s="15" t="s">
        <v>0</v>
      </c>
      <c r="B1810" s="28"/>
      <c r="C1810" s="401"/>
      <c r="D1810" s="389" t="s">
        <v>1345</v>
      </c>
      <c r="E1810" s="37"/>
      <c r="F1810" s="374"/>
      <c r="G1810" s="407"/>
      <c r="H1810" s="29"/>
      <c r="I1810" s="376"/>
    </row>
    <row r="1811" spans="1:9" hidden="1" x14ac:dyDescent="0.2">
      <c r="A1811" s="15" t="s">
        <v>0</v>
      </c>
      <c r="B1811" s="28"/>
      <c r="C1811" s="401"/>
      <c r="D1811" s="389" t="s">
        <v>1146</v>
      </c>
      <c r="E1811" s="37" t="s">
        <v>136</v>
      </c>
      <c r="F1811" s="418">
        <v>8</v>
      </c>
      <c r="G1811" s="407"/>
      <c r="H1811" s="408">
        <f>$F1811*G1811</f>
        <v>0</v>
      </c>
      <c r="I1811" s="419"/>
    </row>
    <row r="1812" spans="1:9" ht="22.5" hidden="1" x14ac:dyDescent="0.2">
      <c r="A1812" s="15" t="s">
        <v>0</v>
      </c>
      <c r="B1812" s="28"/>
      <c r="C1812" s="439"/>
      <c r="D1812" s="36" t="s">
        <v>1867</v>
      </c>
      <c r="F1812" s="345"/>
      <c r="G1812" s="407"/>
      <c r="H1812" s="13"/>
      <c r="I1812" s="378"/>
    </row>
    <row r="1813" spans="1:9" hidden="1" x14ac:dyDescent="0.2">
      <c r="A1813" s="15" t="s">
        <v>0</v>
      </c>
      <c r="C1813" s="340"/>
      <c r="D1813" s="379" t="s">
        <v>1336</v>
      </c>
      <c r="E1813" s="37" t="s">
        <v>136</v>
      </c>
      <c r="F1813" s="343">
        <v>1</v>
      </c>
      <c r="G1813" s="407"/>
      <c r="H1813" s="408">
        <f>$F1813*G1813</f>
        <v>0</v>
      </c>
      <c r="I1813" s="417"/>
    </row>
    <row r="1814" spans="1:9" ht="22.5" hidden="1" x14ac:dyDescent="0.2">
      <c r="A1814" s="15" t="s">
        <v>0</v>
      </c>
      <c r="C1814" s="439"/>
      <c r="D1814" s="36" t="s">
        <v>1868</v>
      </c>
      <c r="F1814" s="345"/>
      <c r="G1814" s="407"/>
      <c r="H1814" s="13"/>
      <c r="I1814" s="378"/>
    </row>
    <row r="1815" spans="1:9" hidden="1" x14ac:dyDescent="0.2">
      <c r="A1815" s="15" t="s">
        <v>0</v>
      </c>
      <c r="C1815" s="401"/>
      <c r="D1815" s="421" t="s">
        <v>1126</v>
      </c>
      <c r="E1815" s="37" t="s">
        <v>136</v>
      </c>
      <c r="F1815" s="418">
        <v>1</v>
      </c>
      <c r="G1815" s="407"/>
      <c r="H1815" s="408">
        <f t="shared" ref="H1815:H1820" si="35">$F1815*G1815</f>
        <v>0</v>
      </c>
      <c r="I1815" s="419"/>
    </row>
    <row r="1816" spans="1:9" ht="22.5" hidden="1" x14ac:dyDescent="0.2">
      <c r="A1816" s="15" t="s">
        <v>0</v>
      </c>
      <c r="B1816" s="28"/>
      <c r="C1816" s="400"/>
      <c r="D1816" s="389" t="s">
        <v>1869</v>
      </c>
      <c r="E1816" s="30" t="s">
        <v>1094</v>
      </c>
      <c r="F1816" s="418">
        <v>2</v>
      </c>
      <c r="G1816" s="407"/>
      <c r="H1816" s="408">
        <f t="shared" si="35"/>
        <v>0</v>
      </c>
      <c r="I1816" s="419"/>
    </row>
    <row r="1817" spans="1:9" ht="22.5" hidden="1" x14ac:dyDescent="0.2">
      <c r="A1817" s="15" t="s">
        <v>0</v>
      </c>
      <c r="B1817" s="28"/>
      <c r="C1817" s="400"/>
      <c r="D1817" s="389" t="s">
        <v>1870</v>
      </c>
      <c r="E1817" s="30" t="s">
        <v>1094</v>
      </c>
      <c r="F1817" s="418">
        <v>1</v>
      </c>
      <c r="G1817" s="407"/>
      <c r="H1817" s="408">
        <f t="shared" si="35"/>
        <v>0</v>
      </c>
      <c r="I1817" s="419"/>
    </row>
    <row r="1818" spans="1:9" hidden="1" x14ac:dyDescent="0.2">
      <c r="A1818" s="15" t="s">
        <v>0</v>
      </c>
      <c r="B1818" s="28"/>
      <c r="C1818" s="463"/>
      <c r="D1818" s="383" t="s">
        <v>1871</v>
      </c>
      <c r="E1818" s="37" t="s">
        <v>136</v>
      </c>
      <c r="F1818" s="343">
        <v>8</v>
      </c>
      <c r="G1818" s="407"/>
      <c r="H1818" s="408">
        <f t="shared" si="35"/>
        <v>0</v>
      </c>
      <c r="I1818" s="417"/>
    </row>
    <row r="1819" spans="1:9" hidden="1" x14ac:dyDescent="0.2">
      <c r="A1819" s="15" t="s">
        <v>0</v>
      </c>
      <c r="C1819" s="401"/>
      <c r="D1819" s="389" t="s">
        <v>1872</v>
      </c>
      <c r="E1819" s="37" t="s">
        <v>136</v>
      </c>
      <c r="F1819" s="418">
        <v>4</v>
      </c>
      <c r="G1819" s="407"/>
      <c r="H1819" s="408">
        <f t="shared" si="35"/>
        <v>0</v>
      </c>
      <c r="I1819" s="419"/>
    </row>
    <row r="1820" spans="1:9" hidden="1" x14ac:dyDescent="0.2">
      <c r="A1820" s="15" t="s">
        <v>0</v>
      </c>
      <c r="B1820" s="28"/>
      <c r="C1820" s="401"/>
      <c r="D1820" s="389" t="s">
        <v>1873</v>
      </c>
      <c r="E1820" s="37" t="s">
        <v>136</v>
      </c>
      <c r="F1820" s="418">
        <v>1</v>
      </c>
      <c r="G1820" s="407"/>
      <c r="H1820" s="408">
        <f t="shared" si="35"/>
        <v>0</v>
      </c>
      <c r="I1820" s="419"/>
    </row>
    <row r="1821" spans="1:9" hidden="1" x14ac:dyDescent="0.2">
      <c r="A1821" s="15" t="s">
        <v>0</v>
      </c>
      <c r="C1821" s="340"/>
      <c r="F1821" s="345"/>
      <c r="G1821" s="407"/>
      <c r="H1821" s="13"/>
      <c r="I1821" s="378"/>
    </row>
    <row r="1822" spans="1:9" ht="45" x14ac:dyDescent="0.2">
      <c r="A1822" s="15" t="s">
        <v>0</v>
      </c>
      <c r="B1822" s="16" t="s">
        <v>1432</v>
      </c>
      <c r="C1822" s="400">
        <v>2</v>
      </c>
      <c r="D1822" s="387" t="s">
        <v>1874</v>
      </c>
      <c r="E1822" s="37"/>
      <c r="F1822" s="374"/>
      <c r="G1822" s="407"/>
      <c r="H1822" s="29"/>
      <c r="I1822" s="376"/>
    </row>
    <row r="1823" spans="1:9" x14ac:dyDescent="0.2">
      <c r="A1823" s="15" t="s">
        <v>0</v>
      </c>
      <c r="B1823" s="16" t="s">
        <v>1432</v>
      </c>
      <c r="C1823" s="401"/>
      <c r="D1823" s="387" t="s">
        <v>1875</v>
      </c>
      <c r="E1823" s="37"/>
      <c r="F1823" s="374"/>
      <c r="G1823" s="407"/>
      <c r="H1823" s="29"/>
      <c r="I1823" s="376"/>
    </row>
    <row r="1824" spans="1:9" x14ac:dyDescent="0.2">
      <c r="A1824" s="15" t="s">
        <v>0</v>
      </c>
      <c r="B1824" s="16" t="s">
        <v>1432</v>
      </c>
      <c r="C1824" s="401"/>
      <c r="D1824" s="387" t="s">
        <v>1434</v>
      </c>
      <c r="E1824" s="37"/>
      <c r="F1824" s="374"/>
      <c r="G1824" s="407"/>
      <c r="H1824" s="29"/>
      <c r="I1824" s="376"/>
    </row>
    <row r="1825" spans="1:9" x14ac:dyDescent="0.2">
      <c r="A1825" s="15" t="s">
        <v>0</v>
      </c>
      <c r="B1825" s="16" t="s">
        <v>1432</v>
      </c>
      <c r="C1825" s="404" t="s">
        <v>108</v>
      </c>
      <c r="D1825" s="405" t="s">
        <v>1793</v>
      </c>
      <c r="E1825" s="15" t="s">
        <v>1094</v>
      </c>
      <c r="F1825" s="343">
        <v>12</v>
      </c>
      <c r="G1825" s="407"/>
      <c r="H1825" s="408">
        <f>$F1825*G1825</f>
        <v>0</v>
      </c>
      <c r="I1825" s="417"/>
    </row>
    <row r="1826" spans="1:9" ht="33.75" x14ac:dyDescent="0.2">
      <c r="A1826" s="15" t="s">
        <v>0</v>
      </c>
      <c r="B1826" s="16" t="s">
        <v>1432</v>
      </c>
      <c r="C1826" s="404" t="s">
        <v>111</v>
      </c>
      <c r="D1826" s="405" t="s">
        <v>126</v>
      </c>
      <c r="E1826" s="15" t="s">
        <v>1094</v>
      </c>
      <c r="F1826" s="343">
        <v>12</v>
      </c>
      <c r="G1826" s="407"/>
      <c r="H1826" s="408">
        <f>$F1826*G1826</f>
        <v>0</v>
      </c>
      <c r="I1826" s="417"/>
    </row>
    <row r="1827" spans="1:9" x14ac:dyDescent="0.2">
      <c r="A1827" s="15" t="s">
        <v>0</v>
      </c>
      <c r="B1827" s="16" t="s">
        <v>1432</v>
      </c>
      <c r="C1827" s="401"/>
      <c r="D1827" s="387"/>
      <c r="E1827" s="412"/>
      <c r="F1827" s="413"/>
      <c r="G1827" s="407"/>
      <c r="H1827" s="29"/>
      <c r="I1827" s="414"/>
    </row>
    <row r="1828" spans="1:9" ht="22.5" x14ac:dyDescent="0.2">
      <c r="A1828" s="15" t="s">
        <v>0</v>
      </c>
      <c r="B1828" s="16" t="s">
        <v>1432</v>
      </c>
      <c r="C1828" s="400">
        <v>3</v>
      </c>
      <c r="D1828" s="387" t="s">
        <v>1876</v>
      </c>
      <c r="E1828" s="37"/>
      <c r="F1828" s="374"/>
      <c r="G1828" s="407"/>
      <c r="H1828" s="29" t="str">
        <f>IF(AND(F1828&gt;0,G1828&gt;0),F1828*G1828,"")</f>
        <v/>
      </c>
      <c r="I1828" s="376"/>
    </row>
    <row r="1829" spans="1:9" x14ac:dyDescent="0.2">
      <c r="A1829" s="15" t="s">
        <v>0</v>
      </c>
      <c r="B1829" s="16" t="s">
        <v>1432</v>
      </c>
      <c r="C1829" s="401"/>
      <c r="D1829" s="387" t="s">
        <v>1434</v>
      </c>
      <c r="E1829" s="37"/>
      <c r="F1829" s="374"/>
      <c r="G1829" s="407"/>
      <c r="H1829" s="29"/>
      <c r="I1829" s="376"/>
    </row>
    <row r="1830" spans="1:9" x14ac:dyDescent="0.2">
      <c r="A1830" s="15" t="s">
        <v>0</v>
      </c>
      <c r="B1830" s="16" t="s">
        <v>1432</v>
      </c>
      <c r="C1830" s="404" t="s">
        <v>108</v>
      </c>
      <c r="D1830" s="405" t="s">
        <v>1793</v>
      </c>
      <c r="E1830" s="15" t="s">
        <v>1094</v>
      </c>
      <c r="F1830" s="343">
        <v>12</v>
      </c>
      <c r="G1830" s="407"/>
      <c r="H1830" s="408">
        <f>$F1830*G1830</f>
        <v>0</v>
      </c>
      <c r="I1830" s="417"/>
    </row>
    <row r="1831" spans="1:9" ht="33.75" hidden="1" x14ac:dyDescent="0.2">
      <c r="A1831" s="15" t="s">
        <v>0</v>
      </c>
      <c r="C1831" s="404" t="s">
        <v>111</v>
      </c>
      <c r="D1831" s="405" t="s">
        <v>126</v>
      </c>
      <c r="E1831" s="15" t="s">
        <v>1094</v>
      </c>
      <c r="F1831" s="343">
        <v>12</v>
      </c>
      <c r="G1831" s="407"/>
      <c r="H1831" s="408">
        <f>$F1831*G1831</f>
        <v>0</v>
      </c>
      <c r="I1831" s="417"/>
    </row>
    <row r="1832" spans="1:9" hidden="1" x14ac:dyDescent="0.2">
      <c r="A1832" s="15" t="s">
        <v>0</v>
      </c>
      <c r="B1832" s="28"/>
      <c r="C1832" s="340"/>
      <c r="F1832" s="345"/>
      <c r="G1832" s="407"/>
      <c r="H1832" s="13"/>
      <c r="I1832" s="378"/>
    </row>
    <row r="1833" spans="1:9" ht="33.75" hidden="1" x14ac:dyDescent="0.2">
      <c r="A1833" s="15" t="s">
        <v>0</v>
      </c>
      <c r="C1833" s="400">
        <v>4</v>
      </c>
      <c r="D1833" s="387" t="s">
        <v>1370</v>
      </c>
      <c r="E1833" s="37"/>
      <c r="F1833" s="374"/>
      <c r="G1833" s="407"/>
      <c r="H1833" s="29"/>
      <c r="I1833" s="376"/>
    </row>
    <row r="1834" spans="1:9" ht="22.5" hidden="1" x14ac:dyDescent="0.2">
      <c r="A1834" s="15" t="s">
        <v>0</v>
      </c>
      <c r="B1834" s="28"/>
      <c r="C1834" s="410"/>
      <c r="D1834" s="387" t="s">
        <v>1371</v>
      </c>
      <c r="E1834" s="37" t="s">
        <v>1094</v>
      </c>
      <c r="F1834" s="418">
        <v>1</v>
      </c>
      <c r="G1834" s="407"/>
      <c r="H1834" s="408">
        <f>$F1834*G1834</f>
        <v>0</v>
      </c>
      <c r="I1834" s="419"/>
    </row>
    <row r="1835" spans="1:9" hidden="1" x14ac:dyDescent="0.2">
      <c r="A1835" s="15" t="s">
        <v>0</v>
      </c>
      <c r="B1835" s="28"/>
      <c r="C1835" s="401"/>
      <c r="D1835" s="389"/>
      <c r="E1835" s="37"/>
      <c r="F1835" s="374"/>
      <c r="G1835" s="407"/>
      <c r="H1835" s="29"/>
      <c r="I1835" s="376"/>
    </row>
    <row r="1836" spans="1:9" hidden="1" x14ac:dyDescent="0.2">
      <c r="A1836" s="15" t="s">
        <v>0</v>
      </c>
      <c r="B1836" s="28"/>
      <c r="C1836" s="400">
        <v>5</v>
      </c>
      <c r="D1836" s="389" t="s">
        <v>1436</v>
      </c>
      <c r="E1836" s="37" t="s">
        <v>1094</v>
      </c>
      <c r="F1836" s="418">
        <v>1</v>
      </c>
      <c r="G1836" s="407"/>
      <c r="H1836" s="408">
        <f>$F1836*G1836</f>
        <v>0</v>
      </c>
      <c r="I1836" s="419"/>
    </row>
    <row r="1837" spans="1:9" hidden="1" x14ac:dyDescent="0.2">
      <c r="A1837" s="15" t="s">
        <v>0</v>
      </c>
      <c r="B1837" s="28"/>
      <c r="C1837" s="471"/>
      <c r="D1837" s="388"/>
      <c r="E1837" s="30"/>
      <c r="F1837" s="31"/>
      <c r="G1837" s="407"/>
      <c r="H1837" s="32"/>
      <c r="I1837" s="33"/>
    </row>
    <row r="1838" spans="1:9" hidden="1" x14ac:dyDescent="0.2">
      <c r="A1838" s="15" t="s">
        <v>0</v>
      </c>
      <c r="B1838" s="34"/>
      <c r="C1838" s="401"/>
      <c r="D1838" s="387"/>
      <c r="E1838" s="37"/>
      <c r="F1838" s="374"/>
      <c r="G1838" s="407"/>
      <c r="H1838" s="29"/>
      <c r="I1838" s="376"/>
    </row>
    <row r="1839" spans="1:9" hidden="1" x14ac:dyDescent="0.2">
      <c r="A1839" s="15" t="s">
        <v>221</v>
      </c>
      <c r="B1839" s="347"/>
      <c r="C1839" s="422" t="s">
        <v>1818</v>
      </c>
      <c r="D1839" s="423" t="str">
        <f>"UKUPNO: "&amp;D1693</f>
        <v>UKUPNO: EFEKTI BAZENA</v>
      </c>
      <c r="E1839" s="424"/>
      <c r="F1839" s="425"/>
      <c r="G1839" s="426"/>
      <c r="H1839" s="348">
        <f>SUM(H1704:H1838)</f>
        <v>0</v>
      </c>
      <c r="I1839" s="427"/>
    </row>
    <row r="1840" spans="1:9" hidden="1" x14ac:dyDescent="0.2">
      <c r="A1840" s="15" t="s">
        <v>0</v>
      </c>
      <c r="B1840" s="28"/>
      <c r="C1840" s="443" t="s">
        <v>1877</v>
      </c>
      <c r="D1840" s="399" t="s">
        <v>1438</v>
      </c>
      <c r="E1840" s="28"/>
      <c r="F1840" s="374"/>
      <c r="G1840" s="407"/>
      <c r="H1840" s="29"/>
      <c r="I1840" s="376"/>
    </row>
    <row r="1841" spans="1:9" hidden="1" x14ac:dyDescent="0.2">
      <c r="A1841" s="15" t="s">
        <v>0</v>
      </c>
      <c r="B1841" s="28"/>
      <c r="C1841" s="443"/>
      <c r="D1841" s="399"/>
      <c r="E1841" s="28"/>
      <c r="F1841" s="374"/>
      <c r="G1841" s="407"/>
      <c r="H1841" s="29"/>
      <c r="I1841" s="376"/>
    </row>
    <row r="1842" spans="1:9" ht="22.5" hidden="1" x14ac:dyDescent="0.2">
      <c r="A1842" s="15" t="s">
        <v>0</v>
      </c>
      <c r="B1842" s="28"/>
      <c r="C1842" s="400">
        <v>1</v>
      </c>
      <c r="D1842" s="383" t="s">
        <v>1439</v>
      </c>
      <c r="F1842" s="345"/>
      <c r="G1842" s="407"/>
      <c r="H1842" s="13"/>
      <c r="I1842" s="378"/>
    </row>
    <row r="1843" spans="1:9" ht="101.25" hidden="1" x14ac:dyDescent="0.2">
      <c r="A1843" s="15" t="s">
        <v>0</v>
      </c>
      <c r="C1843" s="340"/>
      <c r="D1843" s="383" t="s">
        <v>1440</v>
      </c>
      <c r="F1843" s="345"/>
      <c r="G1843" s="407"/>
      <c r="H1843" s="13"/>
      <c r="I1843" s="378"/>
    </row>
    <row r="1844" spans="1:9" ht="22.5" hidden="1" x14ac:dyDescent="0.2">
      <c r="A1844" s="15" t="s">
        <v>0</v>
      </c>
      <c r="C1844" s="340"/>
      <c r="D1844" s="383" t="s">
        <v>1441</v>
      </c>
      <c r="F1844" s="345"/>
      <c r="G1844" s="407"/>
      <c r="H1844" s="13"/>
      <c r="I1844" s="378"/>
    </row>
    <row r="1845" spans="1:9" hidden="1" x14ac:dyDescent="0.2">
      <c r="A1845" s="15" t="s">
        <v>0</v>
      </c>
      <c r="C1845" s="340" t="s">
        <v>1442</v>
      </c>
      <c r="D1845" s="383" t="s">
        <v>1443</v>
      </c>
      <c r="E1845" s="15" t="s">
        <v>1094</v>
      </c>
      <c r="F1845" s="343">
        <v>1</v>
      </c>
      <c r="G1845" s="407"/>
      <c r="H1845" s="408">
        <f>$F1845*G1845</f>
        <v>0</v>
      </c>
      <c r="I1845" s="417"/>
    </row>
    <row r="1846" spans="1:9" hidden="1" x14ac:dyDescent="0.2">
      <c r="A1846" s="15" t="s">
        <v>0</v>
      </c>
      <c r="C1846" s="340" t="s">
        <v>1444</v>
      </c>
      <c r="D1846" s="383" t="s">
        <v>1445</v>
      </c>
      <c r="E1846" s="15" t="s">
        <v>1094</v>
      </c>
      <c r="F1846" s="343">
        <v>1</v>
      </c>
      <c r="G1846" s="407"/>
      <c r="H1846" s="408">
        <f>$F1846*G1846</f>
        <v>0</v>
      </c>
      <c r="I1846" s="417"/>
    </row>
    <row r="1847" spans="1:9" hidden="1" x14ac:dyDescent="0.2">
      <c r="A1847" s="15" t="s">
        <v>0</v>
      </c>
      <c r="C1847" s="340"/>
      <c r="D1847" s="383"/>
      <c r="F1847" s="345"/>
      <c r="G1847" s="407"/>
      <c r="H1847" s="13"/>
      <c r="I1847" s="378"/>
    </row>
    <row r="1848" spans="1:9" hidden="1" x14ac:dyDescent="0.2">
      <c r="A1848" s="15" t="s">
        <v>0</v>
      </c>
      <c r="C1848" s="340"/>
      <c r="D1848" s="383"/>
      <c r="F1848" s="345"/>
      <c r="G1848" s="407"/>
      <c r="H1848" s="13"/>
      <c r="I1848" s="378"/>
    </row>
    <row r="1849" spans="1:9" hidden="1" x14ac:dyDescent="0.2">
      <c r="A1849" s="15" t="s">
        <v>0</v>
      </c>
      <c r="C1849" s="400">
        <v>2</v>
      </c>
      <c r="D1849" s="383" t="s">
        <v>1446</v>
      </c>
      <c r="G1849" s="407"/>
      <c r="H1849" s="13"/>
      <c r="I1849" s="373"/>
    </row>
    <row r="1850" spans="1:9" hidden="1" x14ac:dyDescent="0.2">
      <c r="A1850" s="15" t="s">
        <v>0</v>
      </c>
      <c r="C1850" s="340"/>
      <c r="D1850" s="36" t="s">
        <v>1447</v>
      </c>
      <c r="F1850" s="345"/>
      <c r="G1850" s="407"/>
      <c r="H1850" s="13"/>
      <c r="I1850" s="378"/>
    </row>
    <row r="1851" spans="1:9" hidden="1" x14ac:dyDescent="0.2">
      <c r="A1851" s="15" t="s">
        <v>0</v>
      </c>
      <c r="C1851" s="444"/>
      <c r="D1851" s="445" t="s">
        <v>1448</v>
      </c>
      <c r="E1851" s="37" t="s">
        <v>136</v>
      </c>
      <c r="F1851" s="343">
        <v>1</v>
      </c>
      <c r="G1851" s="407"/>
      <c r="H1851" s="408">
        <f>$F1851*G1851</f>
        <v>0</v>
      </c>
      <c r="I1851" s="417"/>
    </row>
    <row r="1852" spans="1:9" hidden="1" x14ac:dyDescent="0.2">
      <c r="A1852" s="15" t="s">
        <v>0</v>
      </c>
      <c r="B1852" s="18"/>
      <c r="C1852" s="340"/>
      <c r="D1852" s="383"/>
      <c r="F1852" s="345"/>
      <c r="G1852" s="407"/>
      <c r="H1852" s="13"/>
      <c r="I1852" s="378"/>
    </row>
    <row r="1853" spans="1:9" hidden="1" x14ac:dyDescent="0.2">
      <c r="A1853" s="15" t="s">
        <v>0</v>
      </c>
      <c r="C1853" s="340"/>
      <c r="F1853" s="345"/>
      <c r="G1853" s="407"/>
      <c r="H1853" s="13"/>
      <c r="I1853" s="378"/>
    </row>
    <row r="1854" spans="1:9" ht="67.5" x14ac:dyDescent="0.2">
      <c r="A1854" s="15" t="s">
        <v>0</v>
      </c>
      <c r="B1854" s="28" t="s">
        <v>1449</v>
      </c>
      <c r="C1854" s="400">
        <v>3</v>
      </c>
      <c r="D1854" s="36" t="s">
        <v>1450</v>
      </c>
      <c r="E1854" s="338"/>
      <c r="F1854" s="439"/>
      <c r="G1854" s="407"/>
      <c r="H1854" s="13"/>
      <c r="I1854" s="446"/>
    </row>
    <row r="1855" spans="1:9" ht="22.5" x14ac:dyDescent="0.2">
      <c r="A1855" s="15" t="s">
        <v>0</v>
      </c>
      <c r="B1855" s="28" t="s">
        <v>1449</v>
      </c>
      <c r="C1855" s="447"/>
      <c r="D1855" s="36" t="s">
        <v>1451</v>
      </c>
      <c r="E1855" s="338"/>
      <c r="F1855" s="439"/>
      <c r="G1855" s="407"/>
      <c r="H1855" s="13"/>
      <c r="I1855" s="446"/>
    </row>
    <row r="1856" spans="1:9" x14ac:dyDescent="0.2">
      <c r="A1856" s="15" t="s">
        <v>0</v>
      </c>
      <c r="B1856" s="28" t="s">
        <v>1449</v>
      </c>
      <c r="C1856" s="447"/>
      <c r="D1856" s="36" t="s">
        <v>1452</v>
      </c>
      <c r="E1856" s="338"/>
      <c r="F1856" s="439"/>
      <c r="G1856" s="407"/>
      <c r="H1856" s="13"/>
      <c r="I1856" s="446"/>
    </row>
    <row r="1857" spans="1:9" ht="22.5" x14ac:dyDescent="0.2">
      <c r="A1857" s="15" t="s">
        <v>0</v>
      </c>
      <c r="B1857" s="28" t="s">
        <v>1449</v>
      </c>
      <c r="C1857" s="447"/>
      <c r="D1857" s="36" t="s">
        <v>1453</v>
      </c>
      <c r="E1857" s="338"/>
      <c r="F1857" s="448"/>
      <c r="G1857" s="407"/>
      <c r="H1857" s="13"/>
      <c r="I1857" s="449"/>
    </row>
    <row r="1858" spans="1:9" x14ac:dyDescent="0.2">
      <c r="A1858" s="15" t="s">
        <v>0</v>
      </c>
      <c r="B1858" s="28" t="s">
        <v>1449</v>
      </c>
      <c r="C1858" s="447"/>
      <c r="D1858" s="36" t="s">
        <v>1454</v>
      </c>
      <c r="E1858" s="338"/>
      <c r="F1858" s="439"/>
      <c r="G1858" s="407"/>
      <c r="H1858" s="13"/>
      <c r="I1858" s="446"/>
    </row>
    <row r="1859" spans="1:9" ht="22.5" x14ac:dyDescent="0.2">
      <c r="A1859" s="15" t="s">
        <v>0</v>
      </c>
      <c r="B1859" s="28" t="s">
        <v>1449</v>
      </c>
      <c r="C1859" s="448"/>
      <c r="D1859" s="36" t="s">
        <v>1455</v>
      </c>
      <c r="E1859" s="448"/>
      <c r="F1859" s="448"/>
      <c r="G1859" s="407"/>
      <c r="H1859" s="450"/>
      <c r="I1859" s="449"/>
    </row>
    <row r="1860" spans="1:9" x14ac:dyDescent="0.2">
      <c r="A1860" s="15" t="s">
        <v>0</v>
      </c>
      <c r="B1860" s="28" t="s">
        <v>1449</v>
      </c>
      <c r="C1860" s="448"/>
      <c r="D1860" s="36" t="s">
        <v>1456</v>
      </c>
      <c r="E1860" s="448"/>
      <c r="F1860" s="448"/>
      <c r="G1860" s="407"/>
      <c r="H1860" s="450"/>
      <c r="I1860" s="449"/>
    </row>
    <row r="1861" spans="1:9" x14ac:dyDescent="0.2">
      <c r="A1861" s="15" t="s">
        <v>0</v>
      </c>
      <c r="B1861" s="28" t="s">
        <v>1449</v>
      </c>
      <c r="C1861" s="448"/>
      <c r="D1861" s="36" t="s">
        <v>1457</v>
      </c>
      <c r="E1861" s="448"/>
      <c r="F1861" s="448"/>
      <c r="G1861" s="407"/>
      <c r="H1861" s="450"/>
      <c r="I1861" s="449"/>
    </row>
    <row r="1862" spans="1:9" x14ac:dyDescent="0.2">
      <c r="A1862" s="15" t="s">
        <v>0</v>
      </c>
      <c r="B1862" s="28" t="s">
        <v>1449</v>
      </c>
      <c r="C1862" s="448"/>
      <c r="D1862" s="36" t="s">
        <v>1456</v>
      </c>
      <c r="E1862" s="448"/>
      <c r="F1862" s="448"/>
      <c r="G1862" s="407"/>
      <c r="H1862" s="450"/>
      <c r="I1862" s="449"/>
    </row>
    <row r="1863" spans="1:9" x14ac:dyDescent="0.2">
      <c r="A1863" s="15" t="s">
        <v>0</v>
      </c>
      <c r="B1863" s="28" t="s">
        <v>1449</v>
      </c>
      <c r="C1863" s="448"/>
      <c r="D1863" s="36" t="s">
        <v>1458</v>
      </c>
      <c r="E1863" s="448"/>
      <c r="F1863" s="448"/>
      <c r="G1863" s="407"/>
      <c r="H1863" s="450"/>
      <c r="I1863" s="449"/>
    </row>
    <row r="1864" spans="1:9" x14ac:dyDescent="0.2">
      <c r="A1864" s="15" t="s">
        <v>0</v>
      </c>
      <c r="B1864" s="28" t="s">
        <v>1449</v>
      </c>
      <c r="C1864" s="448"/>
      <c r="D1864" s="36" t="s">
        <v>1459</v>
      </c>
      <c r="E1864" s="448"/>
      <c r="F1864" s="448"/>
      <c r="G1864" s="407"/>
      <c r="H1864" s="450"/>
      <c r="I1864" s="449"/>
    </row>
    <row r="1865" spans="1:9" x14ac:dyDescent="0.2">
      <c r="A1865" s="15" t="s">
        <v>0</v>
      </c>
      <c r="B1865" s="28" t="s">
        <v>1449</v>
      </c>
      <c r="C1865" s="448"/>
      <c r="D1865" s="36" t="s">
        <v>1460</v>
      </c>
      <c r="E1865" s="448"/>
      <c r="F1865" s="448"/>
      <c r="G1865" s="407"/>
      <c r="H1865" s="450"/>
      <c r="I1865" s="449"/>
    </row>
    <row r="1866" spans="1:9" x14ac:dyDescent="0.2">
      <c r="A1866" s="15" t="s">
        <v>0</v>
      </c>
      <c r="B1866" s="28" t="s">
        <v>1449</v>
      </c>
      <c r="C1866" s="448"/>
      <c r="D1866" s="36" t="s">
        <v>1461</v>
      </c>
      <c r="E1866" s="448"/>
      <c r="F1866" s="448"/>
      <c r="G1866" s="407"/>
      <c r="H1866" s="450"/>
      <c r="I1866" s="449"/>
    </row>
    <row r="1867" spans="1:9" x14ac:dyDescent="0.2">
      <c r="A1867" s="15" t="s">
        <v>0</v>
      </c>
      <c r="B1867" s="28" t="s">
        <v>1449</v>
      </c>
      <c r="C1867" s="448"/>
      <c r="D1867" s="36" t="s">
        <v>1462</v>
      </c>
      <c r="E1867" s="448"/>
      <c r="F1867" s="448"/>
      <c r="G1867" s="407"/>
      <c r="H1867" s="450"/>
      <c r="I1867" s="449"/>
    </row>
    <row r="1868" spans="1:9" x14ac:dyDescent="0.2">
      <c r="A1868" s="15" t="s">
        <v>0</v>
      </c>
      <c r="B1868" s="28" t="s">
        <v>1449</v>
      </c>
      <c r="C1868" s="448"/>
      <c r="D1868" s="36" t="s">
        <v>1463</v>
      </c>
      <c r="E1868" s="448"/>
      <c r="F1868" s="448"/>
      <c r="G1868" s="407"/>
      <c r="H1868" s="450"/>
      <c r="I1868" s="449"/>
    </row>
    <row r="1869" spans="1:9" ht="22.5" x14ac:dyDescent="0.2">
      <c r="A1869" s="15" t="s">
        <v>0</v>
      </c>
      <c r="B1869" s="28" t="s">
        <v>1449</v>
      </c>
      <c r="C1869" s="448"/>
      <c r="D1869" s="36" t="s">
        <v>1464</v>
      </c>
      <c r="E1869" s="448"/>
      <c r="F1869" s="448"/>
      <c r="G1869" s="407"/>
      <c r="H1869" s="450"/>
      <c r="I1869" s="449"/>
    </row>
    <row r="1870" spans="1:9" x14ac:dyDescent="0.2">
      <c r="A1870" s="15" t="s">
        <v>0</v>
      </c>
      <c r="B1870" s="28" t="s">
        <v>1449</v>
      </c>
      <c r="C1870" s="448"/>
      <c r="D1870" s="36" t="s">
        <v>1465</v>
      </c>
      <c r="E1870" s="448"/>
      <c r="F1870" s="448"/>
      <c r="G1870" s="407"/>
      <c r="H1870" s="450"/>
      <c r="I1870" s="449"/>
    </row>
    <row r="1871" spans="1:9" ht="22.5" x14ac:dyDescent="0.2">
      <c r="A1871" s="15" t="s">
        <v>0</v>
      </c>
      <c r="B1871" s="28" t="s">
        <v>1449</v>
      </c>
      <c r="C1871" s="447"/>
      <c r="D1871" s="36" t="s">
        <v>1466</v>
      </c>
      <c r="E1871" s="338"/>
      <c r="F1871" s="439"/>
      <c r="G1871" s="407"/>
      <c r="H1871" s="346"/>
      <c r="I1871" s="446"/>
    </row>
    <row r="1872" spans="1:9" x14ac:dyDescent="0.2">
      <c r="A1872" s="15" t="s">
        <v>0</v>
      </c>
      <c r="B1872" s="28" t="s">
        <v>1449</v>
      </c>
      <c r="C1872" s="447"/>
      <c r="D1872" s="451" t="s">
        <v>1467</v>
      </c>
      <c r="E1872" s="338"/>
      <c r="F1872" s="439"/>
      <c r="G1872" s="407"/>
      <c r="H1872" s="346"/>
      <c r="I1872" s="446"/>
    </row>
    <row r="1873" spans="1:9" x14ac:dyDescent="0.2">
      <c r="A1873" s="15" t="s">
        <v>0</v>
      </c>
      <c r="B1873" s="28" t="s">
        <v>1449</v>
      </c>
      <c r="C1873" s="447"/>
      <c r="D1873" s="36" t="s">
        <v>1468</v>
      </c>
      <c r="E1873" s="338"/>
      <c r="F1873" s="439"/>
      <c r="G1873" s="407"/>
      <c r="H1873" s="346"/>
      <c r="I1873" s="446"/>
    </row>
    <row r="1874" spans="1:9" x14ac:dyDescent="0.2">
      <c r="A1874" s="15" t="s">
        <v>0</v>
      </c>
      <c r="B1874" s="28" t="s">
        <v>1449</v>
      </c>
      <c r="C1874" s="447"/>
      <c r="D1874" s="36" t="s">
        <v>1469</v>
      </c>
      <c r="E1874" s="338"/>
      <c r="F1874" s="439"/>
      <c r="G1874" s="407"/>
      <c r="H1874" s="346"/>
      <c r="I1874" s="446"/>
    </row>
    <row r="1875" spans="1:9" x14ac:dyDescent="0.2">
      <c r="A1875" s="15" t="s">
        <v>0</v>
      </c>
      <c r="B1875" s="28" t="s">
        <v>1449</v>
      </c>
      <c r="C1875" s="447"/>
      <c r="D1875" s="36" t="s">
        <v>1470</v>
      </c>
      <c r="E1875" s="338"/>
      <c r="F1875" s="439"/>
      <c r="G1875" s="407"/>
      <c r="H1875" s="346"/>
      <c r="I1875" s="446"/>
    </row>
    <row r="1876" spans="1:9" x14ac:dyDescent="0.2">
      <c r="A1876" s="15" t="s">
        <v>0</v>
      </c>
      <c r="B1876" s="28" t="s">
        <v>1449</v>
      </c>
      <c r="C1876" s="447"/>
      <c r="D1876" s="36" t="s">
        <v>1471</v>
      </c>
      <c r="E1876" s="338"/>
      <c r="F1876" s="439"/>
      <c r="G1876" s="407"/>
      <c r="H1876" s="346"/>
      <c r="I1876" s="446"/>
    </row>
    <row r="1877" spans="1:9" x14ac:dyDescent="0.2">
      <c r="A1877" s="15" t="s">
        <v>0</v>
      </c>
      <c r="B1877" s="28" t="s">
        <v>1449</v>
      </c>
      <c r="C1877" s="447"/>
      <c r="D1877" s="36" t="s">
        <v>1472</v>
      </c>
      <c r="E1877" s="338"/>
      <c r="F1877" s="439"/>
      <c r="G1877" s="407"/>
      <c r="H1877" s="346"/>
      <c r="I1877" s="446"/>
    </row>
    <row r="1878" spans="1:9" ht="22.5" x14ac:dyDescent="0.2">
      <c r="A1878" s="15" t="s">
        <v>0</v>
      </c>
      <c r="B1878" s="28" t="s">
        <v>1449</v>
      </c>
      <c r="C1878" s="447"/>
      <c r="D1878" s="36" t="s">
        <v>1473</v>
      </c>
      <c r="E1878" s="338"/>
      <c r="F1878" s="439"/>
      <c r="G1878" s="407"/>
      <c r="H1878" s="346"/>
      <c r="I1878" s="446"/>
    </row>
    <row r="1879" spans="1:9" x14ac:dyDescent="0.2">
      <c r="A1879" s="15" t="s">
        <v>0</v>
      </c>
      <c r="B1879" s="28" t="s">
        <v>1449</v>
      </c>
      <c r="C1879" s="447"/>
      <c r="D1879" s="36" t="s">
        <v>1474</v>
      </c>
      <c r="E1879" s="338"/>
      <c r="F1879" s="439"/>
      <c r="G1879" s="407"/>
      <c r="H1879" s="346"/>
      <c r="I1879" s="446"/>
    </row>
    <row r="1880" spans="1:9" x14ac:dyDescent="0.2">
      <c r="A1880" s="15" t="s">
        <v>0</v>
      </c>
      <c r="B1880" s="28" t="s">
        <v>1449</v>
      </c>
      <c r="C1880" s="447"/>
      <c r="D1880" s="36" t="s">
        <v>1475</v>
      </c>
      <c r="E1880" s="338"/>
      <c r="F1880" s="439"/>
      <c r="G1880" s="407"/>
      <c r="H1880" s="346"/>
      <c r="I1880" s="446"/>
    </row>
    <row r="1881" spans="1:9" x14ac:dyDescent="0.2">
      <c r="A1881" s="15" t="s">
        <v>0</v>
      </c>
      <c r="B1881" s="28" t="s">
        <v>1449</v>
      </c>
      <c r="C1881" s="447"/>
      <c r="D1881" s="36" t="s">
        <v>1476</v>
      </c>
      <c r="E1881" s="338"/>
      <c r="F1881" s="439"/>
      <c r="G1881" s="407"/>
      <c r="H1881" s="346"/>
      <c r="I1881" s="446"/>
    </row>
    <row r="1882" spans="1:9" ht="33.75" x14ac:dyDescent="0.2">
      <c r="A1882" s="15" t="s">
        <v>0</v>
      </c>
      <c r="B1882" s="28" t="s">
        <v>1449</v>
      </c>
      <c r="C1882" s="447"/>
      <c r="D1882" s="36" t="s">
        <v>1477</v>
      </c>
      <c r="E1882" s="338"/>
      <c r="F1882" s="439"/>
      <c r="G1882" s="407"/>
      <c r="H1882" s="346"/>
      <c r="I1882" s="446"/>
    </row>
    <row r="1883" spans="1:9" x14ac:dyDescent="0.2">
      <c r="A1883" s="15" t="s">
        <v>0</v>
      </c>
      <c r="B1883" s="28" t="s">
        <v>1449</v>
      </c>
      <c r="C1883" s="447"/>
      <c r="D1883" s="36" t="s">
        <v>1478</v>
      </c>
      <c r="E1883" s="338"/>
      <c r="F1883" s="439"/>
      <c r="G1883" s="407"/>
      <c r="H1883" s="346"/>
      <c r="I1883" s="446"/>
    </row>
    <row r="1884" spans="1:9" x14ac:dyDescent="0.2">
      <c r="A1884" s="15" t="s">
        <v>0</v>
      </c>
      <c r="B1884" s="28" t="s">
        <v>1449</v>
      </c>
      <c r="C1884" s="447"/>
      <c r="D1884" s="36" t="s">
        <v>1479</v>
      </c>
      <c r="E1884" s="338"/>
      <c r="F1884" s="439"/>
      <c r="G1884" s="407"/>
      <c r="H1884" s="346"/>
      <c r="I1884" s="446"/>
    </row>
    <row r="1885" spans="1:9" ht="22.5" x14ac:dyDescent="0.2">
      <c r="A1885" s="15" t="s">
        <v>0</v>
      </c>
      <c r="B1885" s="28" t="s">
        <v>1449</v>
      </c>
      <c r="C1885" s="447"/>
      <c r="D1885" s="36" t="s">
        <v>1480</v>
      </c>
      <c r="E1885" s="338"/>
      <c r="F1885" s="439"/>
      <c r="G1885" s="407"/>
      <c r="H1885" s="346"/>
      <c r="I1885" s="446"/>
    </row>
    <row r="1886" spans="1:9" x14ac:dyDescent="0.2">
      <c r="A1886" s="15" t="s">
        <v>0</v>
      </c>
      <c r="B1886" s="28" t="s">
        <v>1449</v>
      </c>
      <c r="C1886" s="447"/>
      <c r="D1886" s="36" t="s">
        <v>1481</v>
      </c>
      <c r="E1886" s="338"/>
      <c r="F1886" s="439"/>
      <c r="G1886" s="407"/>
      <c r="H1886" s="346"/>
      <c r="I1886" s="446"/>
    </row>
    <row r="1887" spans="1:9" x14ac:dyDescent="0.2">
      <c r="A1887" s="15" t="s">
        <v>0</v>
      </c>
      <c r="B1887" s="28" t="s">
        <v>1449</v>
      </c>
      <c r="C1887" s="447"/>
      <c r="D1887" s="36" t="s">
        <v>1482</v>
      </c>
      <c r="E1887" s="338"/>
      <c r="F1887" s="439"/>
      <c r="G1887" s="407"/>
      <c r="H1887" s="346"/>
      <c r="I1887" s="446"/>
    </row>
    <row r="1888" spans="1:9" x14ac:dyDescent="0.2">
      <c r="A1888" s="15" t="s">
        <v>0</v>
      </c>
      <c r="B1888" s="28" t="s">
        <v>1449</v>
      </c>
      <c r="C1888" s="447"/>
      <c r="D1888" s="451" t="s">
        <v>1483</v>
      </c>
      <c r="E1888" s="338"/>
      <c r="F1888" s="439"/>
      <c r="G1888" s="407"/>
      <c r="H1888" s="346"/>
      <c r="I1888" s="446"/>
    </row>
    <row r="1889" spans="1:9" ht="22.5" x14ac:dyDescent="0.2">
      <c r="A1889" s="15" t="s">
        <v>0</v>
      </c>
      <c r="B1889" s="28" t="s">
        <v>1449</v>
      </c>
      <c r="C1889" s="447"/>
      <c r="D1889" s="36" t="s">
        <v>1484</v>
      </c>
      <c r="E1889" s="338"/>
      <c r="F1889" s="439"/>
      <c r="G1889" s="407"/>
      <c r="H1889" s="346"/>
      <c r="I1889" s="446"/>
    </row>
    <row r="1890" spans="1:9" x14ac:dyDescent="0.2">
      <c r="A1890" s="15" t="s">
        <v>0</v>
      </c>
      <c r="B1890" s="28" t="s">
        <v>1449</v>
      </c>
      <c r="C1890" s="447"/>
      <c r="D1890" s="36" t="s">
        <v>1485</v>
      </c>
      <c r="E1890" s="338"/>
      <c r="F1890" s="439"/>
      <c r="G1890" s="407"/>
      <c r="H1890" s="346"/>
      <c r="I1890" s="446"/>
    </row>
    <row r="1891" spans="1:9" x14ac:dyDescent="0.2">
      <c r="A1891" s="15" t="s">
        <v>0</v>
      </c>
      <c r="B1891" s="28" t="s">
        <v>1449</v>
      </c>
      <c r="C1891" s="447"/>
      <c r="D1891" s="36" t="s">
        <v>1486</v>
      </c>
      <c r="E1891" s="338"/>
      <c r="F1891" s="439"/>
      <c r="G1891" s="407"/>
      <c r="H1891" s="346"/>
      <c r="I1891" s="446"/>
    </row>
    <row r="1892" spans="1:9" ht="22.5" x14ac:dyDescent="0.2">
      <c r="A1892" s="15" t="s">
        <v>0</v>
      </c>
      <c r="B1892" s="28" t="s">
        <v>1449</v>
      </c>
      <c r="C1892" s="447"/>
      <c r="D1892" s="36" t="s">
        <v>1487</v>
      </c>
      <c r="E1892" s="338"/>
      <c r="F1892" s="439"/>
      <c r="G1892" s="407"/>
      <c r="H1892" s="346"/>
      <c r="I1892" s="446"/>
    </row>
    <row r="1893" spans="1:9" x14ac:dyDescent="0.2">
      <c r="A1893" s="15" t="s">
        <v>0</v>
      </c>
      <c r="B1893" s="28" t="s">
        <v>1449</v>
      </c>
      <c r="C1893" s="452"/>
      <c r="D1893" s="36" t="s">
        <v>1488</v>
      </c>
      <c r="E1893" s="338"/>
      <c r="F1893" s="439"/>
      <c r="G1893" s="407"/>
      <c r="H1893" s="13"/>
      <c r="I1893" s="446"/>
    </row>
    <row r="1894" spans="1:9" x14ac:dyDescent="0.2">
      <c r="A1894" s="15" t="s">
        <v>0</v>
      </c>
      <c r="B1894" s="28" t="s">
        <v>1449</v>
      </c>
      <c r="C1894" s="453"/>
      <c r="D1894" s="36" t="s">
        <v>1489</v>
      </c>
      <c r="E1894" s="454"/>
      <c r="F1894" s="455"/>
      <c r="G1894" s="407"/>
      <c r="H1894" s="456"/>
      <c r="I1894" s="457"/>
    </row>
    <row r="1895" spans="1:9" x14ac:dyDescent="0.2">
      <c r="A1895" s="15" t="s">
        <v>0</v>
      </c>
      <c r="B1895" s="28" t="s">
        <v>1449</v>
      </c>
      <c r="C1895" s="340"/>
      <c r="D1895" s="36" t="s">
        <v>1490</v>
      </c>
      <c r="F1895" s="345"/>
      <c r="G1895" s="407"/>
      <c r="H1895" s="13"/>
      <c r="I1895" s="378"/>
    </row>
    <row r="1896" spans="1:9" x14ac:dyDescent="0.2">
      <c r="A1896" s="15" t="s">
        <v>0</v>
      </c>
      <c r="B1896" s="28" t="s">
        <v>1449</v>
      </c>
      <c r="C1896" s="458"/>
      <c r="D1896" s="36" t="s">
        <v>1491</v>
      </c>
      <c r="F1896" s="345"/>
      <c r="G1896" s="407"/>
      <c r="H1896" s="13"/>
      <c r="I1896" s="378"/>
    </row>
    <row r="1897" spans="1:9" x14ac:dyDescent="0.2">
      <c r="A1897" s="15" t="s">
        <v>0</v>
      </c>
      <c r="B1897" s="28" t="s">
        <v>1449</v>
      </c>
      <c r="C1897" s="458"/>
      <c r="D1897" s="36" t="s">
        <v>1492</v>
      </c>
      <c r="F1897" s="345"/>
      <c r="G1897" s="407"/>
      <c r="H1897" s="13"/>
      <c r="I1897" s="378"/>
    </row>
    <row r="1898" spans="1:9" x14ac:dyDescent="0.2">
      <c r="A1898" s="15" t="s">
        <v>0</v>
      </c>
      <c r="B1898" s="28" t="s">
        <v>1449</v>
      </c>
      <c r="C1898" s="458"/>
      <c r="D1898" s="36" t="s">
        <v>1493</v>
      </c>
      <c r="F1898" s="345"/>
      <c r="G1898" s="407"/>
      <c r="H1898" s="13"/>
      <c r="I1898" s="378"/>
    </row>
    <row r="1899" spans="1:9" x14ac:dyDescent="0.2">
      <c r="A1899" s="15" t="s">
        <v>0</v>
      </c>
      <c r="B1899" s="28" t="s">
        <v>1449</v>
      </c>
      <c r="C1899" s="447"/>
      <c r="D1899" s="36" t="s">
        <v>1494</v>
      </c>
      <c r="E1899" s="338"/>
      <c r="F1899" s="439"/>
      <c r="G1899" s="407"/>
      <c r="H1899" s="346"/>
      <c r="I1899" s="446"/>
    </row>
    <row r="1900" spans="1:9" x14ac:dyDescent="0.2">
      <c r="A1900" s="15" t="s">
        <v>0</v>
      </c>
      <c r="B1900" s="28" t="s">
        <v>1449</v>
      </c>
      <c r="C1900" s="447"/>
      <c r="D1900" s="36" t="s">
        <v>1495</v>
      </c>
      <c r="F1900" s="343"/>
      <c r="G1900" s="407"/>
      <c r="H1900" s="408"/>
      <c r="I1900" s="417"/>
    </row>
    <row r="1901" spans="1:9" x14ac:dyDescent="0.2">
      <c r="A1901" s="15" t="s">
        <v>0</v>
      </c>
      <c r="B1901" s="28" t="s">
        <v>1449</v>
      </c>
      <c r="C1901" s="340" t="s">
        <v>108</v>
      </c>
      <c r="D1901" s="383" t="s">
        <v>1793</v>
      </c>
      <c r="E1901" s="15" t="s">
        <v>1094</v>
      </c>
      <c r="F1901" s="343">
        <v>1</v>
      </c>
      <c r="G1901" s="407"/>
      <c r="H1901" s="408">
        <f>$F1901*G1901</f>
        <v>0</v>
      </c>
      <c r="I1901" s="417"/>
    </row>
    <row r="1902" spans="1:9" ht="33.75" hidden="1" x14ac:dyDescent="0.2">
      <c r="A1902" s="15" t="s">
        <v>0</v>
      </c>
      <c r="B1902" s="28"/>
      <c r="C1902" s="340" t="s">
        <v>111</v>
      </c>
      <c r="D1902" s="383" t="s">
        <v>126</v>
      </c>
      <c r="E1902" s="15" t="s">
        <v>1094</v>
      </c>
      <c r="F1902" s="343">
        <v>1</v>
      </c>
      <c r="G1902" s="407"/>
      <c r="H1902" s="408">
        <f>$F1902*G1902</f>
        <v>0</v>
      </c>
      <c r="I1902" s="417"/>
    </row>
    <row r="1903" spans="1:9" hidden="1" x14ac:dyDescent="0.2">
      <c r="A1903" s="15" t="s">
        <v>0</v>
      </c>
      <c r="B1903" s="28"/>
      <c r="C1903" s="410"/>
      <c r="D1903" s="387"/>
      <c r="E1903" s="37"/>
      <c r="F1903" s="374"/>
      <c r="G1903" s="407"/>
      <c r="H1903" s="29"/>
      <c r="I1903" s="376"/>
    </row>
    <row r="1904" spans="1:9" hidden="1" x14ac:dyDescent="0.2">
      <c r="A1904" s="15" t="s">
        <v>0</v>
      </c>
      <c r="B1904" s="28"/>
      <c r="C1904" s="400">
        <v>1</v>
      </c>
      <c r="D1904" s="389" t="s">
        <v>1515</v>
      </c>
      <c r="E1904" s="28"/>
      <c r="F1904" s="374"/>
      <c r="G1904" s="407"/>
      <c r="H1904" s="29"/>
      <c r="I1904" s="376"/>
    </row>
    <row r="1905" spans="1:9" hidden="1" x14ac:dyDescent="0.2">
      <c r="A1905" s="15" t="s">
        <v>0</v>
      </c>
      <c r="B1905" s="28"/>
      <c r="C1905" s="410"/>
      <c r="D1905" s="389" t="s">
        <v>1878</v>
      </c>
      <c r="E1905" s="37"/>
      <c r="F1905" s="413"/>
      <c r="G1905" s="407"/>
      <c r="H1905" s="29"/>
      <c r="I1905" s="414"/>
    </row>
    <row r="1906" spans="1:9" ht="45" hidden="1" x14ac:dyDescent="0.2">
      <c r="A1906" s="15" t="s">
        <v>0</v>
      </c>
      <c r="B1906" s="28"/>
      <c r="C1906" s="410"/>
      <c r="D1906" s="389" t="s">
        <v>1517</v>
      </c>
      <c r="E1906" s="37"/>
      <c r="F1906" s="413"/>
      <c r="G1906" s="407"/>
      <c r="H1906" s="29"/>
      <c r="I1906" s="414"/>
    </row>
    <row r="1907" spans="1:9" ht="45" hidden="1" x14ac:dyDescent="0.2">
      <c r="A1907" s="15" t="s">
        <v>0</v>
      </c>
      <c r="B1907" s="28"/>
      <c r="C1907" s="410"/>
      <c r="D1907" s="364" t="s">
        <v>1518</v>
      </c>
      <c r="E1907" s="37"/>
      <c r="F1907" s="413"/>
      <c r="G1907" s="407"/>
      <c r="H1907" s="29"/>
      <c r="I1907" s="414"/>
    </row>
    <row r="1908" spans="1:9" ht="90" hidden="1" x14ac:dyDescent="0.2">
      <c r="A1908" s="15" t="s">
        <v>0</v>
      </c>
      <c r="B1908" s="28"/>
      <c r="C1908" s="410"/>
      <c r="D1908" s="389" t="s">
        <v>1519</v>
      </c>
      <c r="E1908" s="37"/>
      <c r="F1908" s="413"/>
      <c r="G1908" s="407"/>
      <c r="H1908" s="29"/>
      <c r="I1908" s="414"/>
    </row>
    <row r="1909" spans="1:9" ht="22.5" hidden="1" x14ac:dyDescent="0.2">
      <c r="A1909" s="15" t="s">
        <v>0</v>
      </c>
      <c r="B1909" s="28"/>
      <c r="C1909" s="410"/>
      <c r="D1909" s="389" t="s">
        <v>1520</v>
      </c>
      <c r="E1909" s="37" t="s">
        <v>136</v>
      </c>
      <c r="F1909" s="441">
        <v>1</v>
      </c>
      <c r="G1909" s="407"/>
      <c r="H1909" s="408">
        <f>$F1909*G1909</f>
        <v>0</v>
      </c>
      <c r="I1909" s="442"/>
    </row>
    <row r="1910" spans="1:9" hidden="1" x14ac:dyDescent="0.2">
      <c r="A1910" s="15" t="s">
        <v>0</v>
      </c>
      <c r="B1910" s="28"/>
      <c r="C1910" s="410"/>
      <c r="D1910" s="389" t="s">
        <v>1521</v>
      </c>
      <c r="E1910" s="37" t="s">
        <v>136</v>
      </c>
      <c r="F1910" s="418">
        <v>1</v>
      </c>
      <c r="G1910" s="407"/>
      <c r="H1910" s="408">
        <f>G1910*$F1910</f>
        <v>0</v>
      </c>
      <c r="I1910" s="419"/>
    </row>
    <row r="1911" spans="1:9" hidden="1" x14ac:dyDescent="0.2">
      <c r="A1911" s="15" t="s">
        <v>0</v>
      </c>
      <c r="B1911" s="28"/>
      <c r="C1911" s="410"/>
      <c r="D1911" s="389" t="s">
        <v>1522</v>
      </c>
      <c r="E1911" s="37" t="s">
        <v>136</v>
      </c>
      <c r="F1911" s="415">
        <v>1</v>
      </c>
      <c r="G1911" s="407"/>
      <c r="H1911" s="408">
        <f>G1911*$F1911</f>
        <v>0</v>
      </c>
      <c r="I1911" s="416"/>
    </row>
    <row r="1912" spans="1:9" hidden="1" x14ac:dyDescent="0.2">
      <c r="A1912" s="15" t="s">
        <v>0</v>
      </c>
      <c r="B1912" s="28"/>
      <c r="C1912" s="410"/>
      <c r="D1912" s="389" t="s">
        <v>1523</v>
      </c>
      <c r="E1912" s="37" t="s">
        <v>149</v>
      </c>
      <c r="F1912" s="413">
        <v>4</v>
      </c>
      <c r="G1912" s="407"/>
      <c r="H1912" s="408">
        <f>$F1912*G1912</f>
        <v>0</v>
      </c>
      <c r="I1912" s="414"/>
    </row>
    <row r="1913" spans="1:9" ht="22.5" hidden="1" x14ac:dyDescent="0.2">
      <c r="A1913" s="15" t="s">
        <v>0</v>
      </c>
      <c r="B1913" s="28"/>
      <c r="C1913" s="410"/>
      <c r="D1913" s="389" t="s">
        <v>1524</v>
      </c>
      <c r="E1913" s="37" t="s">
        <v>149</v>
      </c>
      <c r="F1913" s="374">
        <v>18</v>
      </c>
      <c r="G1913" s="407"/>
      <c r="H1913" s="408">
        <f>$F1913*G1913</f>
        <v>0</v>
      </c>
      <c r="I1913" s="376"/>
    </row>
    <row r="1914" spans="1:9" hidden="1" x14ac:dyDescent="0.2">
      <c r="A1914" s="15" t="s">
        <v>0</v>
      </c>
      <c r="B1914" s="28"/>
      <c r="C1914" s="410"/>
      <c r="D1914" s="389" t="s">
        <v>1525</v>
      </c>
      <c r="E1914" s="37" t="s">
        <v>149</v>
      </c>
      <c r="F1914" s="374">
        <f>F1913</f>
        <v>18</v>
      </c>
      <c r="G1914" s="407"/>
      <c r="H1914" s="408">
        <f>G1914*$F1914</f>
        <v>0</v>
      </c>
      <c r="I1914" s="376"/>
    </row>
    <row r="1915" spans="1:9" hidden="1" x14ac:dyDescent="0.2">
      <c r="A1915" s="15" t="s">
        <v>0</v>
      </c>
      <c r="B1915" s="28"/>
      <c r="C1915" s="410"/>
      <c r="D1915" s="389" t="s">
        <v>1526</v>
      </c>
      <c r="E1915" s="37" t="s">
        <v>136</v>
      </c>
      <c r="F1915" s="415">
        <v>1</v>
      </c>
      <c r="G1915" s="407"/>
      <c r="H1915" s="408">
        <f>G1915*$F1915</f>
        <v>0</v>
      </c>
      <c r="I1915" s="416"/>
    </row>
    <row r="1916" spans="1:9" hidden="1" x14ac:dyDescent="0.2">
      <c r="A1916" s="15" t="s">
        <v>0</v>
      </c>
      <c r="B1916" s="28"/>
      <c r="C1916" s="410"/>
      <c r="D1916" s="389" t="s">
        <v>1527</v>
      </c>
      <c r="E1916" s="37" t="s">
        <v>136</v>
      </c>
      <c r="F1916" s="415">
        <v>1</v>
      </c>
      <c r="G1916" s="407"/>
      <c r="H1916" s="408">
        <f>G1916*$F1916</f>
        <v>0</v>
      </c>
      <c r="I1916" s="416"/>
    </row>
    <row r="1917" spans="1:9" hidden="1" x14ac:dyDescent="0.2">
      <c r="A1917" s="15" t="s">
        <v>0</v>
      </c>
      <c r="B1917" s="28"/>
      <c r="C1917" s="410"/>
      <c r="D1917" s="389" t="s">
        <v>1528</v>
      </c>
      <c r="E1917" s="37" t="s">
        <v>136</v>
      </c>
      <c r="F1917" s="415">
        <v>1</v>
      </c>
      <c r="G1917" s="407"/>
      <c r="H1917" s="408">
        <f>G1917*$F1917</f>
        <v>0</v>
      </c>
      <c r="I1917" s="416"/>
    </row>
    <row r="1918" spans="1:9" hidden="1" x14ac:dyDescent="0.2">
      <c r="A1918" s="15" t="s">
        <v>0</v>
      </c>
      <c r="B1918" s="28"/>
      <c r="C1918" s="410"/>
      <c r="D1918" s="387"/>
      <c r="E1918" s="37"/>
      <c r="F1918" s="374"/>
      <c r="G1918" s="407"/>
      <c r="H1918" s="29"/>
      <c r="I1918" s="376"/>
    </row>
    <row r="1919" spans="1:9" hidden="1" x14ac:dyDescent="0.2">
      <c r="A1919" s="15" t="s">
        <v>0</v>
      </c>
      <c r="B1919" s="28"/>
      <c r="C1919" s="410"/>
      <c r="D1919" s="387"/>
      <c r="E1919" s="37"/>
      <c r="F1919" s="374"/>
      <c r="G1919" s="407"/>
      <c r="H1919" s="29"/>
      <c r="I1919" s="376"/>
    </row>
    <row r="1920" spans="1:9" hidden="1" x14ac:dyDescent="0.2">
      <c r="A1920" s="15" t="s">
        <v>0</v>
      </c>
      <c r="B1920" s="28"/>
      <c r="C1920" s="400">
        <v>2</v>
      </c>
      <c r="D1920" s="389" t="s">
        <v>1529</v>
      </c>
      <c r="E1920" s="28"/>
      <c r="F1920" s="374"/>
      <c r="G1920" s="407"/>
      <c r="H1920" s="29"/>
      <c r="I1920" s="376"/>
    </row>
    <row r="1921" spans="1:9" hidden="1" x14ac:dyDescent="0.2">
      <c r="A1921" s="15" t="s">
        <v>0</v>
      </c>
      <c r="B1921" s="28"/>
      <c r="C1921" s="410"/>
      <c r="D1921" s="389" t="s">
        <v>1879</v>
      </c>
      <c r="E1921" s="37"/>
      <c r="F1921" s="413"/>
      <c r="G1921" s="407"/>
      <c r="H1921" s="29"/>
      <c r="I1921" s="414"/>
    </row>
    <row r="1922" spans="1:9" ht="45" hidden="1" x14ac:dyDescent="0.2">
      <c r="A1922" s="15" t="s">
        <v>0</v>
      </c>
      <c r="B1922" s="28"/>
      <c r="C1922" s="410"/>
      <c r="D1922" s="389" t="s">
        <v>1517</v>
      </c>
      <c r="E1922" s="37"/>
      <c r="F1922" s="413"/>
      <c r="G1922" s="407"/>
      <c r="H1922" s="29"/>
      <c r="I1922" s="414"/>
    </row>
    <row r="1923" spans="1:9" ht="45" hidden="1" x14ac:dyDescent="0.2">
      <c r="A1923" s="15" t="s">
        <v>0</v>
      </c>
      <c r="B1923" s="28"/>
      <c r="C1923" s="410"/>
      <c r="D1923" s="364" t="s">
        <v>1518</v>
      </c>
      <c r="E1923" s="37"/>
      <c r="F1923" s="413"/>
      <c r="G1923" s="407"/>
      <c r="H1923" s="29"/>
      <c r="I1923" s="414"/>
    </row>
    <row r="1924" spans="1:9" ht="90" hidden="1" x14ac:dyDescent="0.2">
      <c r="A1924" s="15" t="s">
        <v>0</v>
      </c>
      <c r="B1924" s="28"/>
      <c r="C1924" s="410"/>
      <c r="D1924" s="389" t="s">
        <v>1519</v>
      </c>
      <c r="E1924" s="37"/>
      <c r="F1924" s="413"/>
      <c r="G1924" s="407"/>
      <c r="H1924" s="29"/>
      <c r="I1924" s="414"/>
    </row>
    <row r="1925" spans="1:9" ht="22.5" hidden="1" x14ac:dyDescent="0.2">
      <c r="A1925" s="15" t="s">
        <v>0</v>
      </c>
      <c r="B1925" s="28"/>
      <c r="C1925" s="410"/>
      <c r="D1925" s="389" t="s">
        <v>1520</v>
      </c>
      <c r="E1925" s="37" t="s">
        <v>136</v>
      </c>
      <c r="F1925" s="441">
        <v>1</v>
      </c>
      <c r="G1925" s="407"/>
      <c r="H1925" s="408">
        <f>$F1925*G1925</f>
        <v>0</v>
      </c>
      <c r="I1925" s="442"/>
    </row>
    <row r="1926" spans="1:9" hidden="1" x14ac:dyDescent="0.2">
      <c r="A1926" s="15" t="s">
        <v>0</v>
      </c>
      <c r="B1926" s="28"/>
      <c r="C1926" s="410"/>
      <c r="D1926" s="389" t="s">
        <v>1521</v>
      </c>
      <c r="E1926" s="37" t="s">
        <v>136</v>
      </c>
      <c r="F1926" s="418">
        <v>1</v>
      </c>
      <c r="G1926" s="407"/>
      <c r="H1926" s="408">
        <f>G1926*$F1926</f>
        <v>0</v>
      </c>
      <c r="I1926" s="419"/>
    </row>
    <row r="1927" spans="1:9" hidden="1" x14ac:dyDescent="0.2">
      <c r="A1927" s="15" t="s">
        <v>0</v>
      </c>
      <c r="B1927" s="28"/>
      <c r="C1927" s="410"/>
      <c r="D1927" s="389" t="s">
        <v>1522</v>
      </c>
      <c r="E1927" s="37" t="s">
        <v>136</v>
      </c>
      <c r="F1927" s="415">
        <v>1</v>
      </c>
      <c r="G1927" s="407"/>
      <c r="H1927" s="408">
        <f>G1927*$F1927</f>
        <v>0</v>
      </c>
      <c r="I1927" s="416"/>
    </row>
    <row r="1928" spans="1:9" hidden="1" x14ac:dyDescent="0.2">
      <c r="A1928" s="15" t="s">
        <v>0</v>
      </c>
      <c r="B1928" s="28"/>
      <c r="C1928" s="410"/>
      <c r="D1928" s="389" t="s">
        <v>1523</v>
      </c>
      <c r="E1928" s="37" t="s">
        <v>149</v>
      </c>
      <c r="F1928" s="413">
        <v>4</v>
      </c>
      <c r="G1928" s="407"/>
      <c r="H1928" s="408">
        <f>$F1928*G1928</f>
        <v>0</v>
      </c>
      <c r="I1928" s="414"/>
    </row>
    <row r="1929" spans="1:9" ht="22.5" hidden="1" x14ac:dyDescent="0.2">
      <c r="A1929" s="15" t="s">
        <v>0</v>
      </c>
      <c r="B1929" s="28"/>
      <c r="C1929" s="410"/>
      <c r="D1929" s="389" t="s">
        <v>1524</v>
      </c>
      <c r="E1929" s="37" t="s">
        <v>149</v>
      </c>
      <c r="F1929" s="374">
        <v>18</v>
      </c>
      <c r="G1929" s="407"/>
      <c r="H1929" s="408">
        <f>$F1929*G1929</f>
        <v>0</v>
      </c>
      <c r="I1929" s="376"/>
    </row>
    <row r="1930" spans="1:9" hidden="1" x14ac:dyDescent="0.2">
      <c r="A1930" s="15" t="s">
        <v>0</v>
      </c>
      <c r="B1930" s="28"/>
      <c r="C1930" s="410"/>
      <c r="D1930" s="389" t="s">
        <v>1525</v>
      </c>
      <c r="E1930" s="37" t="s">
        <v>149</v>
      </c>
      <c r="F1930" s="374">
        <f>F1929</f>
        <v>18</v>
      </c>
      <c r="G1930" s="407"/>
      <c r="H1930" s="408">
        <f>G1930*$F1930</f>
        <v>0</v>
      </c>
      <c r="I1930" s="376"/>
    </row>
    <row r="1931" spans="1:9" hidden="1" x14ac:dyDescent="0.2">
      <c r="A1931" s="15" t="s">
        <v>0</v>
      </c>
      <c r="B1931" s="28"/>
      <c r="C1931" s="410"/>
      <c r="D1931" s="389" t="s">
        <v>1526</v>
      </c>
      <c r="E1931" s="37" t="s">
        <v>136</v>
      </c>
      <c r="F1931" s="415">
        <v>1</v>
      </c>
      <c r="G1931" s="407"/>
      <c r="H1931" s="408">
        <f>G1931*$F1931</f>
        <v>0</v>
      </c>
      <c r="I1931" s="416"/>
    </row>
    <row r="1932" spans="1:9" hidden="1" x14ac:dyDescent="0.2">
      <c r="A1932" s="15" t="s">
        <v>0</v>
      </c>
      <c r="B1932" s="28"/>
      <c r="C1932" s="410"/>
      <c r="D1932" s="389" t="s">
        <v>1527</v>
      </c>
      <c r="E1932" s="37" t="s">
        <v>136</v>
      </c>
      <c r="F1932" s="415">
        <v>1</v>
      </c>
      <c r="G1932" s="407"/>
      <c r="H1932" s="408">
        <f>G1932*$F1932</f>
        <v>0</v>
      </c>
      <c r="I1932" s="416"/>
    </row>
    <row r="1933" spans="1:9" hidden="1" x14ac:dyDescent="0.2">
      <c r="A1933" s="15" t="s">
        <v>0</v>
      </c>
      <c r="B1933" s="28"/>
      <c r="C1933" s="410"/>
      <c r="D1933" s="389" t="s">
        <v>1528</v>
      </c>
      <c r="E1933" s="37" t="s">
        <v>136</v>
      </c>
      <c r="F1933" s="415">
        <v>1</v>
      </c>
      <c r="G1933" s="407"/>
      <c r="H1933" s="408">
        <f>G1933*$F1933</f>
        <v>0</v>
      </c>
      <c r="I1933" s="416"/>
    </row>
    <row r="1934" spans="1:9" hidden="1" x14ac:dyDescent="0.2">
      <c r="A1934" s="15" t="s">
        <v>0</v>
      </c>
      <c r="B1934" s="28"/>
      <c r="C1934" s="410"/>
      <c r="D1934" s="387"/>
      <c r="E1934" s="37"/>
      <c r="F1934" s="374"/>
      <c r="G1934" s="407"/>
      <c r="H1934" s="29"/>
      <c r="I1934" s="376"/>
    </row>
    <row r="1935" spans="1:9" hidden="1" x14ac:dyDescent="0.2">
      <c r="A1935" s="15" t="s">
        <v>0</v>
      </c>
      <c r="B1935" s="28"/>
      <c r="C1935" s="410"/>
      <c r="D1935" s="387"/>
      <c r="E1935" s="37"/>
      <c r="F1935" s="374"/>
      <c r="G1935" s="407"/>
      <c r="H1935" s="29"/>
      <c r="I1935" s="376"/>
    </row>
    <row r="1936" spans="1:9" hidden="1" x14ac:dyDescent="0.2">
      <c r="A1936" s="15" t="s">
        <v>0</v>
      </c>
      <c r="B1936" s="28"/>
      <c r="C1936" s="400">
        <v>3</v>
      </c>
      <c r="D1936" s="389" t="s">
        <v>1533</v>
      </c>
      <c r="E1936" s="28"/>
      <c r="F1936" s="374"/>
      <c r="G1936" s="407"/>
      <c r="H1936" s="29"/>
      <c r="I1936" s="376"/>
    </row>
    <row r="1937" spans="1:9" hidden="1" x14ac:dyDescent="0.2">
      <c r="A1937" s="15" t="s">
        <v>0</v>
      </c>
      <c r="B1937" s="28"/>
      <c r="C1937" s="410"/>
      <c r="D1937" s="389" t="s">
        <v>1880</v>
      </c>
      <c r="E1937" s="37"/>
      <c r="F1937" s="413"/>
      <c r="G1937" s="407"/>
      <c r="H1937" s="29"/>
      <c r="I1937" s="414"/>
    </row>
    <row r="1938" spans="1:9" ht="45" hidden="1" x14ac:dyDescent="0.2">
      <c r="A1938" s="15" t="s">
        <v>0</v>
      </c>
      <c r="B1938" s="28"/>
      <c r="C1938" s="410"/>
      <c r="D1938" s="389" t="s">
        <v>1517</v>
      </c>
      <c r="E1938" s="37"/>
      <c r="F1938" s="413"/>
      <c r="G1938" s="407"/>
      <c r="H1938" s="29"/>
      <c r="I1938" s="414"/>
    </row>
    <row r="1939" spans="1:9" ht="45" hidden="1" x14ac:dyDescent="0.2">
      <c r="A1939" s="15" t="s">
        <v>0</v>
      </c>
      <c r="B1939" s="28"/>
      <c r="C1939" s="410"/>
      <c r="D1939" s="364" t="s">
        <v>1518</v>
      </c>
      <c r="E1939" s="37"/>
      <c r="F1939" s="413"/>
      <c r="G1939" s="407"/>
      <c r="H1939" s="29"/>
      <c r="I1939" s="414"/>
    </row>
    <row r="1940" spans="1:9" ht="90" hidden="1" x14ac:dyDescent="0.2">
      <c r="A1940" s="15" t="s">
        <v>0</v>
      </c>
      <c r="B1940" s="28"/>
      <c r="C1940" s="410"/>
      <c r="D1940" s="389" t="s">
        <v>1531</v>
      </c>
      <c r="E1940" s="37"/>
      <c r="F1940" s="413"/>
      <c r="G1940" s="407"/>
      <c r="H1940" s="29"/>
      <c r="I1940" s="414"/>
    </row>
    <row r="1941" spans="1:9" ht="22.5" hidden="1" x14ac:dyDescent="0.2">
      <c r="A1941" s="15" t="s">
        <v>0</v>
      </c>
      <c r="B1941" s="28"/>
      <c r="C1941" s="410"/>
      <c r="D1941" s="389" t="s">
        <v>1532</v>
      </c>
      <c r="E1941" s="37" t="s">
        <v>136</v>
      </c>
      <c r="F1941" s="441">
        <v>1</v>
      </c>
      <c r="G1941" s="407"/>
      <c r="H1941" s="408">
        <f>$F1941*G1941</f>
        <v>0</v>
      </c>
      <c r="I1941" s="442"/>
    </row>
    <row r="1942" spans="1:9" hidden="1" x14ac:dyDescent="0.2">
      <c r="A1942" s="15" t="s">
        <v>0</v>
      </c>
      <c r="B1942" s="28"/>
      <c r="C1942" s="410"/>
      <c r="D1942" s="389" t="s">
        <v>1521</v>
      </c>
      <c r="E1942" s="37" t="s">
        <v>136</v>
      </c>
      <c r="F1942" s="418">
        <v>1</v>
      </c>
      <c r="G1942" s="407"/>
      <c r="H1942" s="408">
        <f>G1942*$F1942</f>
        <v>0</v>
      </c>
      <c r="I1942" s="419"/>
    </row>
    <row r="1943" spans="1:9" hidden="1" x14ac:dyDescent="0.2">
      <c r="A1943" s="15" t="s">
        <v>0</v>
      </c>
      <c r="B1943" s="28"/>
      <c r="C1943" s="410"/>
      <c r="D1943" s="389" t="s">
        <v>1522</v>
      </c>
      <c r="E1943" s="37" t="s">
        <v>136</v>
      </c>
      <c r="F1943" s="415">
        <v>1</v>
      </c>
      <c r="G1943" s="407"/>
      <c r="H1943" s="408">
        <f>G1943*$F1943</f>
        <v>0</v>
      </c>
      <c r="I1943" s="416"/>
    </row>
    <row r="1944" spans="1:9" hidden="1" x14ac:dyDescent="0.2">
      <c r="A1944" s="15" t="s">
        <v>0</v>
      </c>
      <c r="B1944" s="28"/>
      <c r="C1944" s="410"/>
      <c r="D1944" s="389" t="s">
        <v>1523</v>
      </c>
      <c r="E1944" s="37" t="s">
        <v>149</v>
      </c>
      <c r="F1944" s="413">
        <v>4</v>
      </c>
      <c r="G1944" s="407"/>
      <c r="H1944" s="408">
        <f>$F1944*G1944</f>
        <v>0</v>
      </c>
      <c r="I1944" s="414"/>
    </row>
    <row r="1945" spans="1:9" ht="22.5" hidden="1" x14ac:dyDescent="0.2">
      <c r="A1945" s="15" t="s">
        <v>0</v>
      </c>
      <c r="B1945" s="28"/>
      <c r="C1945" s="410"/>
      <c r="D1945" s="389" t="s">
        <v>1524</v>
      </c>
      <c r="E1945" s="37" t="s">
        <v>149</v>
      </c>
      <c r="F1945" s="374">
        <v>18</v>
      </c>
      <c r="G1945" s="407"/>
      <c r="H1945" s="408">
        <f>$F1945*G1945</f>
        <v>0</v>
      </c>
      <c r="I1945" s="376"/>
    </row>
    <row r="1946" spans="1:9" hidden="1" x14ac:dyDescent="0.2">
      <c r="A1946" s="15" t="s">
        <v>0</v>
      </c>
      <c r="B1946" s="28"/>
      <c r="C1946" s="410"/>
      <c r="D1946" s="389" t="s">
        <v>1525</v>
      </c>
      <c r="E1946" s="37" t="s">
        <v>149</v>
      </c>
      <c r="F1946" s="374">
        <f>F1945</f>
        <v>18</v>
      </c>
      <c r="G1946" s="407"/>
      <c r="H1946" s="408">
        <f>G1946*$F1946</f>
        <v>0</v>
      </c>
      <c r="I1946" s="376"/>
    </row>
    <row r="1947" spans="1:9" hidden="1" x14ac:dyDescent="0.2">
      <c r="A1947" s="15" t="s">
        <v>0</v>
      </c>
      <c r="B1947" s="28"/>
      <c r="C1947" s="410"/>
      <c r="D1947" s="389" t="s">
        <v>1526</v>
      </c>
      <c r="E1947" s="37" t="s">
        <v>136</v>
      </c>
      <c r="F1947" s="415">
        <v>1</v>
      </c>
      <c r="G1947" s="407"/>
      <c r="H1947" s="408">
        <f>G1947*$F1947</f>
        <v>0</v>
      </c>
      <c r="I1947" s="416"/>
    </row>
    <row r="1948" spans="1:9" hidden="1" x14ac:dyDescent="0.2">
      <c r="A1948" s="15" t="s">
        <v>0</v>
      </c>
      <c r="B1948" s="28"/>
      <c r="C1948" s="410"/>
      <c r="D1948" s="389" t="s">
        <v>1527</v>
      </c>
      <c r="E1948" s="37" t="s">
        <v>136</v>
      </c>
      <c r="F1948" s="415">
        <v>1</v>
      </c>
      <c r="G1948" s="407"/>
      <c r="H1948" s="408">
        <f>G1948*$F1948</f>
        <v>0</v>
      </c>
      <c r="I1948" s="416"/>
    </row>
    <row r="1949" spans="1:9" hidden="1" x14ac:dyDescent="0.2">
      <c r="A1949" s="15" t="s">
        <v>0</v>
      </c>
      <c r="B1949" s="28"/>
      <c r="C1949" s="410"/>
      <c r="D1949" s="389" t="s">
        <v>1528</v>
      </c>
      <c r="E1949" s="37" t="s">
        <v>136</v>
      </c>
      <c r="F1949" s="415">
        <v>1</v>
      </c>
      <c r="G1949" s="407"/>
      <c r="H1949" s="408">
        <f>G1949*$F1949</f>
        <v>0</v>
      </c>
      <c r="I1949" s="416"/>
    </row>
    <row r="1950" spans="1:9" hidden="1" x14ac:dyDescent="0.2">
      <c r="A1950" s="15" t="s">
        <v>0</v>
      </c>
      <c r="B1950" s="28"/>
      <c r="C1950" s="410"/>
      <c r="D1950" s="387"/>
      <c r="E1950" s="37"/>
      <c r="F1950" s="374"/>
      <c r="G1950" s="407"/>
      <c r="H1950" s="29"/>
      <c r="I1950" s="376"/>
    </row>
    <row r="1951" spans="1:9" hidden="1" x14ac:dyDescent="0.2">
      <c r="A1951" s="15" t="s">
        <v>0</v>
      </c>
      <c r="B1951" s="28"/>
      <c r="C1951" s="410"/>
      <c r="D1951" s="388"/>
      <c r="E1951" s="30"/>
      <c r="F1951" s="31"/>
      <c r="G1951" s="407"/>
      <c r="H1951" s="29"/>
      <c r="I1951" s="33"/>
    </row>
    <row r="1952" spans="1:9" hidden="1" x14ac:dyDescent="0.2">
      <c r="A1952" s="15" t="s">
        <v>0</v>
      </c>
      <c r="B1952" s="28"/>
      <c r="C1952" s="400">
        <v>4</v>
      </c>
      <c r="D1952" s="364" t="s">
        <v>939</v>
      </c>
      <c r="E1952" s="37" t="s">
        <v>1094</v>
      </c>
      <c r="F1952" s="418">
        <v>1</v>
      </c>
      <c r="G1952" s="407"/>
      <c r="H1952" s="408">
        <f>$F1952*G1952</f>
        <v>0</v>
      </c>
      <c r="I1952" s="419"/>
    </row>
    <row r="1953" spans="1:9" hidden="1" x14ac:dyDescent="0.2">
      <c r="A1953" s="15" t="s">
        <v>0</v>
      </c>
      <c r="B1953" s="28"/>
      <c r="C1953" s="400"/>
      <c r="D1953" s="388"/>
      <c r="E1953" s="438"/>
      <c r="F1953" s="31"/>
      <c r="G1953" s="407"/>
      <c r="H1953" s="29"/>
      <c r="I1953" s="33"/>
    </row>
    <row r="1954" spans="1:9" hidden="1" x14ac:dyDescent="0.2">
      <c r="A1954" s="15" t="s">
        <v>0</v>
      </c>
      <c r="B1954" s="34"/>
      <c r="C1954" s="476"/>
      <c r="D1954" s="388"/>
      <c r="E1954" s="30"/>
      <c r="F1954" s="31"/>
      <c r="G1954" s="407"/>
      <c r="H1954" s="32"/>
      <c r="I1954" s="33"/>
    </row>
    <row r="1955" spans="1:9" ht="22.5" hidden="1" x14ac:dyDescent="0.2">
      <c r="A1955" s="15" t="s">
        <v>0</v>
      </c>
      <c r="B1955" s="34"/>
      <c r="C1955" s="400">
        <v>5</v>
      </c>
      <c r="D1955" s="384" t="s">
        <v>1591</v>
      </c>
      <c r="E1955" s="37" t="s">
        <v>1094</v>
      </c>
      <c r="F1955" s="418">
        <v>1</v>
      </c>
      <c r="G1955" s="407"/>
      <c r="H1955" s="408">
        <f>$F1955*G1955</f>
        <v>0</v>
      </c>
      <c r="I1955" s="419"/>
    </row>
    <row r="1956" spans="1:9" hidden="1" x14ac:dyDescent="0.2">
      <c r="A1956" s="15" t="s">
        <v>0</v>
      </c>
      <c r="B1956" s="28"/>
      <c r="C1956" s="410"/>
      <c r="D1956" s="384"/>
      <c r="E1956" s="37"/>
      <c r="F1956" s="374"/>
      <c r="G1956" s="407"/>
      <c r="H1956" s="29"/>
      <c r="I1956" s="376"/>
    </row>
    <row r="1957" spans="1:9" hidden="1" x14ac:dyDescent="0.2">
      <c r="A1957" s="15" t="s">
        <v>0</v>
      </c>
      <c r="B1957" s="28"/>
      <c r="C1957" s="471"/>
      <c r="D1957" s="388"/>
      <c r="E1957" s="30"/>
      <c r="F1957" s="31"/>
      <c r="G1957" s="407"/>
      <c r="H1957" s="32"/>
      <c r="I1957" s="33"/>
    </row>
    <row r="1958" spans="1:9" hidden="1" x14ac:dyDescent="0.2">
      <c r="A1958" s="15" t="s">
        <v>0</v>
      </c>
      <c r="B1958" s="34"/>
      <c r="C1958" s="400">
        <v>6</v>
      </c>
      <c r="D1958" s="388" t="s">
        <v>1595</v>
      </c>
      <c r="E1958" s="438" t="s">
        <v>1094</v>
      </c>
      <c r="F1958" s="472">
        <v>1</v>
      </c>
      <c r="G1958" s="407"/>
      <c r="H1958" s="408">
        <f>$F1958*G1958</f>
        <v>0</v>
      </c>
      <c r="I1958" s="473"/>
    </row>
    <row r="1959" spans="1:9" hidden="1" x14ac:dyDescent="0.2">
      <c r="A1959" s="15" t="s">
        <v>0</v>
      </c>
      <c r="B1959" s="34"/>
      <c r="C1959" s="410"/>
      <c r="D1959" s="389"/>
      <c r="E1959" s="37"/>
      <c r="F1959" s="374"/>
      <c r="G1959" s="407"/>
      <c r="H1959" s="29"/>
      <c r="I1959" s="376"/>
    </row>
    <row r="1960" spans="1:9" hidden="1" x14ac:dyDescent="0.2">
      <c r="A1960" s="15" t="s">
        <v>0</v>
      </c>
      <c r="B1960" s="28"/>
      <c r="C1960" s="410"/>
      <c r="D1960" s="387"/>
      <c r="E1960" s="37"/>
      <c r="F1960" s="374"/>
      <c r="G1960" s="407"/>
      <c r="H1960" s="29"/>
      <c r="I1960" s="376"/>
    </row>
    <row r="1961" spans="1:9" ht="56.25" hidden="1" x14ac:dyDescent="0.2">
      <c r="A1961" s="15" t="s">
        <v>0</v>
      </c>
      <c r="B1961" s="28"/>
      <c r="C1961" s="400">
        <v>7</v>
      </c>
      <c r="D1961" s="388" t="s">
        <v>1607</v>
      </c>
      <c r="E1961" s="37" t="s">
        <v>1094</v>
      </c>
      <c r="F1961" s="418">
        <v>1</v>
      </c>
      <c r="G1961" s="407"/>
      <c r="H1961" s="408">
        <f>$F1961*G1961</f>
        <v>0</v>
      </c>
      <c r="I1961" s="419"/>
    </row>
    <row r="1962" spans="1:9" hidden="1" x14ac:dyDescent="0.2">
      <c r="A1962" s="15" t="s">
        <v>0</v>
      </c>
      <c r="C1962" s="400"/>
      <c r="D1962" s="388"/>
      <c r="E1962" s="37"/>
      <c r="F1962" s="374"/>
      <c r="G1962" s="407"/>
      <c r="H1962" s="29"/>
      <c r="I1962" s="376"/>
    </row>
    <row r="1963" spans="1:9" hidden="1" x14ac:dyDescent="0.2">
      <c r="A1963" s="15" t="s">
        <v>0</v>
      </c>
      <c r="C1963" s="400"/>
      <c r="D1963" s="388"/>
      <c r="E1963" s="30"/>
      <c r="F1963" s="31"/>
      <c r="G1963" s="407"/>
      <c r="H1963" s="13"/>
      <c r="I1963" s="33"/>
    </row>
    <row r="1964" spans="1:9" ht="22.5" hidden="1" x14ac:dyDescent="0.2">
      <c r="A1964" s="15" t="s">
        <v>0</v>
      </c>
      <c r="C1964" s="400">
        <v>8</v>
      </c>
      <c r="D1964" s="387" t="s">
        <v>1608</v>
      </c>
      <c r="E1964" s="37" t="s">
        <v>1094</v>
      </c>
      <c r="F1964" s="418">
        <v>1</v>
      </c>
      <c r="G1964" s="407"/>
      <c r="H1964" s="408">
        <f>$F1964*G1964</f>
        <v>0</v>
      </c>
      <c r="I1964" s="419"/>
    </row>
    <row r="1965" spans="1:9" hidden="1" x14ac:dyDescent="0.2">
      <c r="A1965" s="15" t="s">
        <v>0</v>
      </c>
      <c r="B1965" s="28"/>
      <c r="C1965" s="400"/>
      <c r="D1965" s="387"/>
      <c r="E1965" s="37"/>
      <c r="F1965" s="374"/>
      <c r="G1965" s="407"/>
      <c r="H1965" s="29"/>
      <c r="I1965" s="376"/>
    </row>
    <row r="1966" spans="1:9" hidden="1" x14ac:dyDescent="0.2">
      <c r="A1966" s="15" t="s">
        <v>0</v>
      </c>
      <c r="B1966" s="28"/>
      <c r="C1966" s="476"/>
      <c r="D1966" s="387"/>
      <c r="E1966" s="37"/>
      <c r="F1966" s="374"/>
      <c r="G1966" s="407"/>
      <c r="H1966" s="29"/>
      <c r="I1966" s="376"/>
    </row>
    <row r="1967" spans="1:9" ht="22.5" hidden="1" x14ac:dyDescent="0.2">
      <c r="A1967" s="15" t="s">
        <v>0</v>
      </c>
      <c r="B1967" s="28"/>
      <c r="C1967" s="400">
        <v>9</v>
      </c>
      <c r="D1967" s="388" t="s">
        <v>1609</v>
      </c>
      <c r="E1967" s="438" t="s">
        <v>1094</v>
      </c>
      <c r="F1967" s="472">
        <v>1</v>
      </c>
      <c r="G1967" s="407"/>
      <c r="H1967" s="408">
        <f>$F1967*G1967</f>
        <v>0</v>
      </c>
      <c r="I1967" s="473"/>
    </row>
    <row r="1968" spans="1:9" hidden="1" x14ac:dyDescent="0.2">
      <c r="A1968" s="15" t="s">
        <v>0</v>
      </c>
      <c r="B1968" s="34"/>
      <c r="C1968" s="471"/>
      <c r="D1968" s="388"/>
      <c r="E1968" s="438"/>
      <c r="F1968" s="31"/>
      <c r="G1968" s="407"/>
      <c r="H1968" s="29"/>
      <c r="I1968" s="33"/>
    </row>
    <row r="1969" spans="1:9" hidden="1" x14ac:dyDescent="0.2">
      <c r="A1969" s="15" t="s">
        <v>0</v>
      </c>
      <c r="B1969" s="34"/>
      <c r="C1969" s="471"/>
      <c r="D1969" s="388"/>
      <c r="E1969" s="30"/>
      <c r="F1969" s="31"/>
      <c r="G1969" s="407"/>
      <c r="H1969" s="32"/>
      <c r="I1969" s="33"/>
    </row>
    <row r="1970" spans="1:9" ht="22.5" hidden="1" x14ac:dyDescent="0.2">
      <c r="A1970" s="15" t="s">
        <v>0</v>
      </c>
      <c r="B1970" s="34"/>
      <c r="C1970" s="400">
        <v>10</v>
      </c>
      <c r="D1970" s="364" t="s">
        <v>940</v>
      </c>
      <c r="E1970" s="37" t="s">
        <v>1094</v>
      </c>
      <c r="F1970" s="418">
        <v>1</v>
      </c>
      <c r="G1970" s="407"/>
      <c r="H1970" s="408">
        <f>$F1970*G1970</f>
        <v>0</v>
      </c>
      <c r="I1970" s="419"/>
    </row>
    <row r="1971" spans="1:9" hidden="1" x14ac:dyDescent="0.2">
      <c r="A1971" s="15" t="s">
        <v>0</v>
      </c>
      <c r="B1971" s="28"/>
      <c r="C1971" s="410"/>
      <c r="D1971" s="389"/>
      <c r="E1971" s="37"/>
      <c r="F1971" s="374"/>
      <c r="G1971" s="407"/>
      <c r="H1971" s="29"/>
      <c r="I1971" s="376"/>
    </row>
    <row r="1972" spans="1:9" hidden="1" x14ac:dyDescent="0.2">
      <c r="A1972" s="15" t="s">
        <v>0</v>
      </c>
      <c r="B1972" s="28"/>
      <c r="C1972" s="471"/>
      <c r="D1972" s="388"/>
      <c r="E1972" s="30"/>
      <c r="F1972" s="31"/>
      <c r="G1972" s="407"/>
      <c r="H1972" s="32"/>
      <c r="I1972" s="33"/>
    </row>
    <row r="1973" spans="1:9" ht="22.5" hidden="1" x14ac:dyDescent="0.2">
      <c r="A1973" s="15" t="s">
        <v>0</v>
      </c>
      <c r="B1973" s="34"/>
      <c r="C1973" s="400">
        <v>11</v>
      </c>
      <c r="D1973" s="36" t="s">
        <v>1610</v>
      </c>
      <c r="E1973" s="15" t="s">
        <v>1094</v>
      </c>
      <c r="F1973" s="343">
        <v>1</v>
      </c>
      <c r="G1973" s="407"/>
      <c r="H1973" s="408">
        <f>$F1973*G1973</f>
        <v>0</v>
      </c>
      <c r="I1973" s="417"/>
    </row>
    <row r="1974" spans="1:9" hidden="1" x14ac:dyDescent="0.2">
      <c r="A1974" s="15" t="s">
        <v>0</v>
      </c>
      <c r="C1974" s="463"/>
      <c r="D1974" s="383"/>
      <c r="F1974" s="345"/>
      <c r="G1974" s="407"/>
      <c r="H1974" s="13"/>
      <c r="I1974" s="378"/>
    </row>
    <row r="1975" spans="1:9" hidden="1" x14ac:dyDescent="0.2">
      <c r="A1975" s="15" t="s">
        <v>221</v>
      </c>
      <c r="B1975" s="430"/>
      <c r="C1975" s="422" t="s">
        <v>1877</v>
      </c>
      <c r="D1975" s="423" t="str">
        <f>"UKUPNO: "&amp;D1840</f>
        <v>UKUPNO: KEMIJSKI TRETMAN BAZENSKE VODE</v>
      </c>
      <c r="E1975" s="424"/>
      <c r="F1975" s="425"/>
      <c r="G1975" s="426"/>
      <c r="H1975" s="348">
        <f>SUM(H1845:H1974)</f>
        <v>0</v>
      </c>
      <c r="I1975" s="427"/>
    </row>
    <row r="1976" spans="1:9" ht="12.75" hidden="1" x14ac:dyDescent="0.2">
      <c r="A1976" s="15" t="s">
        <v>0</v>
      </c>
      <c r="B1976" s="28"/>
      <c r="C1976" s="480" t="s">
        <v>1881</v>
      </c>
      <c r="D1976" s="380" t="s">
        <v>1612</v>
      </c>
      <c r="E1976" s="435"/>
      <c r="F1976" s="436"/>
      <c r="G1976" s="407"/>
      <c r="H1976" s="13"/>
      <c r="I1976" s="437"/>
    </row>
    <row r="1977" spans="1:9" ht="12.75" hidden="1" x14ac:dyDescent="0.2">
      <c r="A1977" s="15" t="s">
        <v>0</v>
      </c>
      <c r="B1977" s="429"/>
      <c r="C1977" s="480"/>
      <c r="D1977" s="380"/>
      <c r="E1977" s="435"/>
      <c r="F1977" s="436"/>
      <c r="G1977" s="407"/>
      <c r="H1977" s="13"/>
      <c r="I1977" s="437"/>
    </row>
    <row r="1978" spans="1:9" ht="33.75" hidden="1" x14ac:dyDescent="0.2">
      <c r="A1978" s="15" t="s">
        <v>0</v>
      </c>
      <c r="B1978" s="429"/>
      <c r="C1978" s="404"/>
      <c r="D1978" s="389" t="s">
        <v>1613</v>
      </c>
      <c r="E1978" s="412"/>
      <c r="F1978" s="413"/>
      <c r="G1978" s="407"/>
      <c r="H1978" s="13"/>
      <c r="I1978" s="414"/>
    </row>
    <row r="1979" spans="1:9" ht="12.75" hidden="1" x14ac:dyDescent="0.2">
      <c r="A1979" s="15" t="s">
        <v>0</v>
      </c>
      <c r="B1979" s="429"/>
      <c r="C1979" s="404"/>
      <c r="D1979" s="389"/>
      <c r="E1979" s="28"/>
      <c r="F1979" s="374"/>
      <c r="G1979" s="407"/>
      <c r="H1979" s="13"/>
      <c r="I1979" s="376"/>
    </row>
    <row r="1980" spans="1:9" ht="67.5" hidden="1" x14ac:dyDescent="0.2">
      <c r="A1980" s="15" t="s">
        <v>0</v>
      </c>
      <c r="B1980" s="429"/>
      <c r="C1980" s="400">
        <v>1</v>
      </c>
      <c r="D1980" s="383" t="s">
        <v>1614</v>
      </c>
      <c r="E1980" s="37"/>
      <c r="F1980" s="413"/>
      <c r="G1980" s="407"/>
      <c r="H1980" s="13"/>
      <c r="I1980" s="414"/>
    </row>
    <row r="1981" spans="1:9" ht="12.75" hidden="1" x14ac:dyDescent="0.2">
      <c r="A1981" s="15" t="s">
        <v>0</v>
      </c>
      <c r="B1981" s="429"/>
      <c r="C1981" s="404"/>
      <c r="D1981" s="383" t="s">
        <v>1615</v>
      </c>
      <c r="E1981" s="37"/>
      <c r="F1981" s="413"/>
      <c r="G1981" s="407"/>
      <c r="H1981" s="13"/>
      <c r="I1981" s="414"/>
    </row>
    <row r="1982" spans="1:9" ht="22.5" hidden="1" x14ac:dyDescent="0.2">
      <c r="A1982" s="15" t="s">
        <v>0</v>
      </c>
      <c r="B1982" s="429"/>
      <c r="C1982" s="340"/>
      <c r="D1982" s="36" t="s">
        <v>1882</v>
      </c>
      <c r="E1982" s="37" t="s">
        <v>136</v>
      </c>
      <c r="F1982" s="343">
        <v>2</v>
      </c>
      <c r="G1982" s="407"/>
      <c r="H1982" s="408">
        <f t="shared" ref="H1982:H1988" si="36">$F1982*G1982</f>
        <v>0</v>
      </c>
      <c r="I1982" s="417"/>
    </row>
    <row r="1983" spans="1:9" ht="22.5" hidden="1" x14ac:dyDescent="0.2">
      <c r="A1983" s="15" t="s">
        <v>0</v>
      </c>
      <c r="C1983" s="340"/>
      <c r="D1983" s="36" t="s">
        <v>1617</v>
      </c>
      <c r="E1983" s="37" t="s">
        <v>136</v>
      </c>
      <c r="F1983" s="343">
        <v>1</v>
      </c>
      <c r="G1983" s="407"/>
      <c r="H1983" s="408">
        <f t="shared" si="36"/>
        <v>0</v>
      </c>
      <c r="I1983" s="417"/>
    </row>
    <row r="1984" spans="1:9" ht="22.5" hidden="1" x14ac:dyDescent="0.2">
      <c r="A1984" s="15" t="s">
        <v>0</v>
      </c>
      <c r="C1984" s="340"/>
      <c r="D1984" s="36" t="s">
        <v>1618</v>
      </c>
      <c r="E1984" s="37" t="s">
        <v>136</v>
      </c>
      <c r="F1984" s="343">
        <v>1</v>
      </c>
      <c r="G1984" s="407"/>
      <c r="H1984" s="408">
        <f t="shared" si="36"/>
        <v>0</v>
      </c>
      <c r="I1984" s="417"/>
    </row>
    <row r="1985" spans="1:9" ht="22.5" hidden="1" x14ac:dyDescent="0.2">
      <c r="A1985" s="15" t="s">
        <v>0</v>
      </c>
      <c r="C1985" s="340"/>
      <c r="D1985" s="36" t="s">
        <v>1619</v>
      </c>
      <c r="E1985" s="37" t="s">
        <v>136</v>
      </c>
      <c r="F1985" s="343">
        <v>1</v>
      </c>
      <c r="G1985" s="407"/>
      <c r="H1985" s="408">
        <f t="shared" si="36"/>
        <v>0</v>
      </c>
      <c r="I1985" s="417"/>
    </row>
    <row r="1986" spans="1:9" ht="22.5" hidden="1" x14ac:dyDescent="0.2">
      <c r="A1986" s="15" t="s">
        <v>0</v>
      </c>
      <c r="C1986" s="463"/>
      <c r="D1986" s="36" t="s">
        <v>1620</v>
      </c>
      <c r="E1986" s="37" t="s">
        <v>136</v>
      </c>
      <c r="F1986" s="343">
        <v>1</v>
      </c>
      <c r="G1986" s="407"/>
      <c r="H1986" s="408">
        <f t="shared" si="36"/>
        <v>0</v>
      </c>
      <c r="I1986" s="417"/>
    </row>
    <row r="1987" spans="1:9" ht="22.5" hidden="1" x14ac:dyDescent="0.2">
      <c r="A1987" s="15" t="s">
        <v>0</v>
      </c>
      <c r="C1987" s="463"/>
      <c r="D1987" s="36" t="s">
        <v>1621</v>
      </c>
      <c r="E1987" s="37" t="s">
        <v>136</v>
      </c>
      <c r="F1987" s="343">
        <v>1</v>
      </c>
      <c r="G1987" s="407"/>
      <c r="H1987" s="408">
        <f t="shared" si="36"/>
        <v>0</v>
      </c>
      <c r="I1987" s="417"/>
    </row>
    <row r="1988" spans="1:9" ht="22.5" hidden="1" x14ac:dyDescent="0.2">
      <c r="A1988" s="15" t="s">
        <v>0</v>
      </c>
      <c r="C1988" s="463"/>
      <c r="D1988" s="36" t="s">
        <v>1622</v>
      </c>
      <c r="E1988" s="37" t="s">
        <v>136</v>
      </c>
      <c r="F1988" s="343">
        <v>1</v>
      </c>
      <c r="G1988" s="407"/>
      <c r="H1988" s="408">
        <f t="shared" si="36"/>
        <v>0</v>
      </c>
      <c r="I1988" s="417"/>
    </row>
    <row r="1989" spans="1:9" hidden="1" x14ac:dyDescent="0.2">
      <c r="A1989" s="15" t="s">
        <v>0</v>
      </c>
      <c r="C1989" s="404"/>
      <c r="F1989" s="413"/>
      <c r="G1989" s="407"/>
      <c r="H1989" s="13"/>
      <c r="I1989" s="414"/>
    </row>
    <row r="1990" spans="1:9" ht="12.75" hidden="1" x14ac:dyDescent="0.2">
      <c r="A1990" s="15" t="s">
        <v>0</v>
      </c>
      <c r="B1990" s="429"/>
      <c r="C1990" s="400">
        <v>2</v>
      </c>
      <c r="D1990" s="36" t="s">
        <v>1623</v>
      </c>
      <c r="F1990" s="413"/>
      <c r="G1990" s="407"/>
      <c r="H1990" s="13"/>
      <c r="I1990" s="414"/>
    </row>
    <row r="1991" spans="1:9" ht="12.75" hidden="1" x14ac:dyDescent="0.2">
      <c r="A1991" s="15" t="s">
        <v>0</v>
      </c>
      <c r="B1991" s="429"/>
      <c r="C1991" s="340"/>
      <c r="D1991" s="379" t="s">
        <v>1883</v>
      </c>
      <c r="E1991" s="37" t="s">
        <v>136</v>
      </c>
      <c r="F1991" s="343">
        <v>1</v>
      </c>
      <c r="G1991" s="407"/>
      <c r="H1991" s="408">
        <f>$F1991*G1991</f>
        <v>0</v>
      </c>
      <c r="I1991" s="417"/>
    </row>
    <row r="1992" spans="1:9" hidden="1" x14ac:dyDescent="0.2">
      <c r="A1992" s="15" t="s">
        <v>0</v>
      </c>
      <c r="C1992" s="340"/>
      <c r="F1992" s="345"/>
      <c r="G1992" s="407"/>
      <c r="H1992" s="13"/>
      <c r="I1992" s="378"/>
    </row>
    <row r="1993" spans="1:9" ht="12.75" hidden="1" x14ac:dyDescent="0.2">
      <c r="A1993" s="15" t="s">
        <v>0</v>
      </c>
      <c r="C1993" s="400">
        <v>3</v>
      </c>
      <c r="D1993" s="36" t="s">
        <v>1625</v>
      </c>
      <c r="E1993" s="435"/>
      <c r="F1993" s="436"/>
      <c r="G1993" s="407"/>
      <c r="H1993" s="481"/>
      <c r="I1993" s="437"/>
    </row>
    <row r="1994" spans="1:9" ht="12.75" hidden="1" x14ac:dyDescent="0.2">
      <c r="A1994" s="15" t="s">
        <v>0</v>
      </c>
      <c r="B1994" s="429"/>
      <c r="C1994" s="400"/>
      <c r="D1994" s="36" t="s">
        <v>1626</v>
      </c>
      <c r="E1994" s="37" t="s">
        <v>136</v>
      </c>
      <c r="F1994" s="415">
        <v>1</v>
      </c>
      <c r="G1994" s="407"/>
      <c r="H1994" s="408">
        <f>$F1994*G1994</f>
        <v>0</v>
      </c>
      <c r="I1994" s="416"/>
    </row>
    <row r="1995" spans="1:9" ht="12.75" hidden="1" x14ac:dyDescent="0.2">
      <c r="A1995" s="15" t="s">
        <v>0</v>
      </c>
      <c r="B1995" s="429"/>
      <c r="C1995" s="400"/>
      <c r="F1995" s="413"/>
      <c r="G1995" s="407"/>
      <c r="H1995" s="13"/>
      <c r="I1995" s="414"/>
    </row>
    <row r="1996" spans="1:9" ht="12.75" hidden="1" x14ac:dyDescent="0.2">
      <c r="A1996" s="15" t="s">
        <v>0</v>
      </c>
      <c r="B1996" s="429"/>
      <c r="C1996" s="400">
        <v>4</v>
      </c>
      <c r="D1996" s="36" t="s">
        <v>1628</v>
      </c>
      <c r="F1996" s="413"/>
      <c r="G1996" s="407"/>
      <c r="H1996" s="13"/>
      <c r="I1996" s="414"/>
    </row>
    <row r="1997" spans="1:9" ht="12.75" hidden="1" x14ac:dyDescent="0.2">
      <c r="A1997" s="15" t="s">
        <v>0</v>
      </c>
      <c r="B1997" s="429"/>
      <c r="C1997" s="400"/>
      <c r="D1997" s="36" t="s">
        <v>1626</v>
      </c>
      <c r="E1997" s="37" t="s">
        <v>136</v>
      </c>
      <c r="F1997" s="415">
        <v>1</v>
      </c>
      <c r="G1997" s="407"/>
      <c r="H1997" s="408">
        <f>$F1997*G1997</f>
        <v>0</v>
      </c>
      <c r="I1997" s="416"/>
    </row>
    <row r="1998" spans="1:9" ht="12.75" hidden="1" x14ac:dyDescent="0.2">
      <c r="A1998" s="15" t="s">
        <v>0</v>
      </c>
      <c r="B1998" s="429"/>
      <c r="C1998" s="400"/>
      <c r="F1998" s="413"/>
      <c r="G1998" s="407"/>
      <c r="H1998" s="13"/>
      <c r="I1998" s="414"/>
    </row>
    <row r="1999" spans="1:9" ht="12.75" hidden="1" x14ac:dyDescent="0.2">
      <c r="A1999" s="15" t="s">
        <v>0</v>
      </c>
      <c r="B1999" s="429"/>
      <c r="C1999" s="400"/>
      <c r="F1999" s="413"/>
      <c r="G1999" s="407"/>
      <c r="H1999" s="13"/>
      <c r="I1999" s="414"/>
    </row>
    <row r="2000" spans="1:9" ht="12.75" hidden="1" x14ac:dyDescent="0.2">
      <c r="A2000" s="15" t="s">
        <v>0</v>
      </c>
      <c r="B2000" s="429"/>
      <c r="C2000" s="400">
        <v>1</v>
      </c>
      <c r="D2000" s="36" t="s">
        <v>1629</v>
      </c>
      <c r="E2000" s="37" t="s">
        <v>136</v>
      </c>
      <c r="F2000" s="415">
        <v>1</v>
      </c>
      <c r="G2000" s="407"/>
      <c r="H2000" s="408">
        <f>$F2000*G2000</f>
        <v>0</v>
      </c>
      <c r="I2000" s="416"/>
    </row>
    <row r="2001" spans="1:9" ht="12.75" hidden="1" x14ac:dyDescent="0.2">
      <c r="A2001" s="15" t="s">
        <v>0</v>
      </c>
      <c r="B2001" s="429"/>
      <c r="C2001" s="401"/>
      <c r="D2001" s="387"/>
      <c r="E2001" s="37"/>
      <c r="F2001" s="374"/>
      <c r="G2001" s="407"/>
      <c r="H2001" s="29"/>
      <c r="I2001" s="376"/>
    </row>
    <row r="2002" spans="1:9" hidden="1" x14ac:dyDescent="0.2">
      <c r="A2002" s="15" t="s">
        <v>0</v>
      </c>
      <c r="B2002" s="28"/>
      <c r="C2002" s="400">
        <v>2</v>
      </c>
      <c r="D2002" s="36" t="s">
        <v>1630</v>
      </c>
      <c r="F2002" s="345"/>
      <c r="G2002" s="407"/>
      <c r="H2002" s="13"/>
      <c r="I2002" s="378"/>
    </row>
    <row r="2003" spans="1:9" ht="146.25" hidden="1" x14ac:dyDescent="0.2">
      <c r="A2003" s="15" t="s">
        <v>0</v>
      </c>
      <c r="C2003" s="338"/>
      <c r="D2003" s="36" t="s">
        <v>1631</v>
      </c>
      <c r="F2003" s="345"/>
      <c r="G2003" s="407"/>
      <c r="H2003" s="13"/>
      <c r="I2003" s="378"/>
    </row>
    <row r="2004" spans="1:9" hidden="1" x14ac:dyDescent="0.2">
      <c r="A2004" s="15" t="s">
        <v>0</v>
      </c>
      <c r="C2004" s="338"/>
      <c r="D2004" s="36" t="s">
        <v>1632</v>
      </c>
      <c r="F2004" s="345"/>
      <c r="G2004" s="407"/>
      <c r="H2004" s="13"/>
      <c r="I2004" s="378"/>
    </row>
    <row r="2005" spans="1:9" ht="22.5" hidden="1" x14ac:dyDescent="0.2">
      <c r="A2005" s="15" t="s">
        <v>0</v>
      </c>
      <c r="C2005" s="338"/>
      <c r="D2005" s="36" t="s">
        <v>1633</v>
      </c>
      <c r="F2005" s="345"/>
      <c r="G2005" s="407"/>
      <c r="H2005" s="13"/>
      <c r="I2005" s="378"/>
    </row>
    <row r="2006" spans="1:9" hidden="1" x14ac:dyDescent="0.2">
      <c r="A2006" s="15" t="s">
        <v>0</v>
      </c>
      <c r="C2006" s="338"/>
      <c r="D2006" s="36" t="s">
        <v>1634</v>
      </c>
      <c r="F2006" s="345"/>
      <c r="G2006" s="407"/>
      <c r="H2006" s="13"/>
      <c r="I2006" s="378"/>
    </row>
    <row r="2007" spans="1:9" hidden="1" x14ac:dyDescent="0.2">
      <c r="A2007" s="15" t="s">
        <v>0</v>
      </c>
      <c r="C2007" s="338"/>
      <c r="D2007" s="36" t="s">
        <v>1635</v>
      </c>
      <c r="E2007" s="37" t="s">
        <v>136</v>
      </c>
      <c r="F2007" s="343">
        <v>1</v>
      </c>
      <c r="G2007" s="407"/>
      <c r="H2007" s="408">
        <f>$F2007*G2007</f>
        <v>0</v>
      </c>
      <c r="I2007" s="417"/>
    </row>
    <row r="2008" spans="1:9" hidden="1" x14ac:dyDescent="0.2">
      <c r="A2008" s="15" t="s">
        <v>0</v>
      </c>
      <c r="C2008" s="338"/>
      <c r="F2008" s="345"/>
      <c r="G2008" s="407"/>
      <c r="H2008" s="13"/>
      <c r="I2008" s="378"/>
    </row>
    <row r="2009" spans="1:9" ht="33.75" hidden="1" x14ac:dyDescent="0.2">
      <c r="A2009" s="15" t="s">
        <v>0</v>
      </c>
      <c r="C2009" s="400">
        <v>3</v>
      </c>
      <c r="D2009" s="445" t="s">
        <v>1639</v>
      </c>
      <c r="E2009" s="482"/>
      <c r="F2009" s="483"/>
      <c r="G2009" s="407"/>
      <c r="H2009" s="13"/>
      <c r="I2009" s="484"/>
    </row>
    <row r="2010" spans="1:9" ht="12.75" hidden="1" x14ac:dyDescent="0.2">
      <c r="A2010" s="15" t="s">
        <v>0</v>
      </c>
      <c r="B2010" s="429"/>
      <c r="C2010" s="404"/>
      <c r="D2010" s="383" t="s">
        <v>1091</v>
      </c>
      <c r="E2010" s="37"/>
      <c r="F2010" s="413"/>
      <c r="G2010" s="407"/>
      <c r="H2010" s="13"/>
      <c r="I2010" s="414"/>
    </row>
    <row r="2011" spans="1:9" ht="12.75" hidden="1" x14ac:dyDescent="0.2">
      <c r="A2011" s="15" t="s">
        <v>0</v>
      </c>
      <c r="B2011" s="429"/>
      <c r="C2011" s="404"/>
      <c r="D2011" s="36" t="s">
        <v>1884</v>
      </c>
      <c r="E2011" s="37" t="s">
        <v>136</v>
      </c>
      <c r="F2011" s="441">
        <v>1</v>
      </c>
      <c r="G2011" s="407"/>
      <c r="H2011" s="408">
        <f>$F2011*G2011</f>
        <v>0</v>
      </c>
      <c r="I2011" s="442"/>
    </row>
    <row r="2012" spans="1:9" ht="12.75" hidden="1" x14ac:dyDescent="0.2">
      <c r="A2012" s="15" t="s">
        <v>0</v>
      </c>
      <c r="B2012" s="429"/>
      <c r="C2012" s="404"/>
      <c r="D2012" s="445"/>
      <c r="F2012" s="413"/>
      <c r="G2012" s="407"/>
      <c r="H2012" s="13"/>
      <c r="I2012" s="414"/>
    </row>
    <row r="2013" spans="1:9" ht="33.75" hidden="1" x14ac:dyDescent="0.2">
      <c r="A2013" s="15" t="s">
        <v>0</v>
      </c>
      <c r="B2013" s="429"/>
      <c r="C2013" s="400">
        <v>4</v>
      </c>
      <c r="D2013" s="445" t="s">
        <v>1642</v>
      </c>
      <c r="E2013" s="435"/>
      <c r="F2013" s="436"/>
      <c r="G2013" s="407"/>
      <c r="H2013" s="481"/>
      <c r="I2013" s="437"/>
    </row>
    <row r="2014" spans="1:9" ht="33.75" hidden="1" x14ac:dyDescent="0.2">
      <c r="A2014" s="15" t="s">
        <v>0</v>
      </c>
      <c r="B2014" s="485"/>
      <c r="C2014" s="404"/>
      <c r="D2014" s="445" t="s">
        <v>1643</v>
      </c>
      <c r="F2014" s="413"/>
      <c r="G2014" s="407"/>
      <c r="H2014" s="13"/>
      <c r="I2014" s="414"/>
    </row>
    <row r="2015" spans="1:9" ht="22.5" hidden="1" x14ac:dyDescent="0.2">
      <c r="A2015" s="15" t="s">
        <v>0</v>
      </c>
      <c r="B2015" s="485"/>
      <c r="C2015" s="404"/>
      <c r="D2015" s="445" t="s">
        <v>1644</v>
      </c>
      <c r="E2015" s="15" t="s">
        <v>1094</v>
      </c>
      <c r="F2015" s="441">
        <v>1</v>
      </c>
      <c r="G2015" s="407"/>
      <c r="H2015" s="408">
        <f>$F2015*G2015</f>
        <v>0</v>
      </c>
      <c r="I2015" s="442"/>
    </row>
    <row r="2016" spans="1:9" hidden="1" x14ac:dyDescent="0.2">
      <c r="A2016" s="15" t="s">
        <v>0</v>
      </c>
      <c r="B2016" s="485"/>
      <c r="C2016" s="404"/>
      <c r="D2016" s="445"/>
      <c r="F2016" s="413"/>
      <c r="G2016" s="407"/>
      <c r="H2016" s="13"/>
      <c r="I2016" s="414"/>
    </row>
    <row r="2017" spans="1:9" ht="22.5" hidden="1" x14ac:dyDescent="0.2">
      <c r="A2017" s="15" t="s">
        <v>0</v>
      </c>
      <c r="B2017" s="485"/>
      <c r="C2017" s="400">
        <v>5</v>
      </c>
      <c r="D2017" s="389" t="s">
        <v>1645</v>
      </c>
      <c r="E2017" s="28"/>
      <c r="F2017" s="374"/>
      <c r="G2017" s="407"/>
      <c r="H2017" s="13"/>
      <c r="I2017" s="376"/>
    </row>
    <row r="2018" spans="1:9" ht="12.75" hidden="1" x14ac:dyDescent="0.2">
      <c r="A2018" s="15" t="s">
        <v>0</v>
      </c>
      <c r="B2018" s="429"/>
      <c r="C2018" s="404"/>
      <c r="D2018" s="389" t="s">
        <v>1626</v>
      </c>
      <c r="E2018" s="37" t="s">
        <v>136</v>
      </c>
      <c r="F2018" s="415">
        <v>1</v>
      </c>
      <c r="G2018" s="407"/>
      <c r="H2018" s="408">
        <f>$F2018*G2018</f>
        <v>0</v>
      </c>
      <c r="I2018" s="416"/>
    </row>
    <row r="2019" spans="1:9" ht="12.75" hidden="1" x14ac:dyDescent="0.2">
      <c r="A2019" s="15" t="s">
        <v>0</v>
      </c>
      <c r="B2019" s="429"/>
      <c r="C2019" s="404"/>
      <c r="D2019" s="389"/>
      <c r="E2019" s="37"/>
      <c r="F2019" s="413"/>
      <c r="G2019" s="407"/>
      <c r="H2019" s="13"/>
      <c r="I2019" s="414"/>
    </row>
    <row r="2020" spans="1:9" ht="22.5" hidden="1" x14ac:dyDescent="0.2">
      <c r="A2020" s="15" t="s">
        <v>0</v>
      </c>
      <c r="B2020" s="429"/>
      <c r="C2020" s="400">
        <v>6</v>
      </c>
      <c r="D2020" s="387" t="s">
        <v>1648</v>
      </c>
      <c r="F2020" s="345"/>
      <c r="G2020" s="407"/>
      <c r="H2020" s="13"/>
      <c r="I2020" s="378"/>
    </row>
    <row r="2021" spans="1:9" ht="12.75" hidden="1" x14ac:dyDescent="0.2">
      <c r="A2021" s="15" t="s">
        <v>0</v>
      </c>
      <c r="B2021" s="429"/>
      <c r="C2021" s="404"/>
      <c r="D2021" s="389" t="s">
        <v>1885</v>
      </c>
      <c r="E2021" s="15" t="s">
        <v>149</v>
      </c>
      <c r="F2021" s="345">
        <v>25</v>
      </c>
      <c r="G2021" s="407"/>
      <c r="H2021" s="408">
        <f>$F2021*G2021</f>
        <v>0</v>
      </c>
      <c r="I2021" s="378"/>
    </row>
    <row r="2022" spans="1:9" ht="12.75" hidden="1" x14ac:dyDescent="0.2">
      <c r="A2022" s="15" t="s">
        <v>0</v>
      </c>
      <c r="B2022" s="429"/>
      <c r="C2022" s="404"/>
      <c r="D2022" s="389"/>
      <c r="F2022" s="345"/>
      <c r="G2022" s="407"/>
      <c r="H2022" s="13"/>
      <c r="I2022" s="378"/>
    </row>
    <row r="2023" spans="1:9" ht="56.25" hidden="1" x14ac:dyDescent="0.2">
      <c r="A2023" s="15" t="s">
        <v>0</v>
      </c>
      <c r="B2023" s="429"/>
      <c r="C2023" s="400">
        <v>7</v>
      </c>
      <c r="D2023" s="36" t="s">
        <v>1650</v>
      </c>
      <c r="F2023" s="345"/>
      <c r="G2023" s="407"/>
      <c r="H2023" s="13"/>
      <c r="I2023" s="378"/>
    </row>
    <row r="2024" spans="1:9" ht="12.75" hidden="1" x14ac:dyDescent="0.2">
      <c r="A2024" s="15" t="s">
        <v>0</v>
      </c>
      <c r="B2024" s="429"/>
      <c r="C2024" s="404"/>
      <c r="D2024" s="383"/>
      <c r="F2024" s="345"/>
      <c r="G2024" s="407"/>
      <c r="H2024" s="13"/>
      <c r="I2024" s="378"/>
    </row>
    <row r="2025" spans="1:9" ht="12.75" hidden="1" x14ac:dyDescent="0.2">
      <c r="A2025" s="15" t="s">
        <v>0</v>
      </c>
      <c r="B2025" s="429"/>
      <c r="C2025" s="400"/>
      <c r="D2025" s="36" t="s">
        <v>1653</v>
      </c>
      <c r="F2025" s="345"/>
      <c r="G2025" s="407"/>
      <c r="H2025" s="13"/>
      <c r="I2025" s="378"/>
    </row>
    <row r="2026" spans="1:9" ht="12.75" hidden="1" x14ac:dyDescent="0.2">
      <c r="A2026" s="15" t="s">
        <v>0</v>
      </c>
      <c r="B2026" s="429"/>
      <c r="C2026" s="404"/>
      <c r="D2026" s="383" t="s">
        <v>1886</v>
      </c>
      <c r="E2026" s="15" t="s">
        <v>149</v>
      </c>
      <c r="F2026" s="345">
        <v>15</v>
      </c>
      <c r="G2026" s="407"/>
      <c r="H2026" s="408">
        <f>$F2026*G2026</f>
        <v>0</v>
      </c>
      <c r="I2026" s="378"/>
    </row>
    <row r="2027" spans="1:9" ht="12.75" hidden="1" x14ac:dyDescent="0.2">
      <c r="A2027" s="15" t="s">
        <v>0</v>
      </c>
      <c r="B2027" s="429"/>
      <c r="C2027" s="404"/>
      <c r="D2027" s="383" t="s">
        <v>1655</v>
      </c>
      <c r="E2027" s="15" t="s">
        <v>149</v>
      </c>
      <c r="F2027" s="345">
        <v>5</v>
      </c>
      <c r="G2027" s="407"/>
      <c r="H2027" s="408">
        <f>$F2027*G2027</f>
        <v>0</v>
      </c>
      <c r="I2027" s="378"/>
    </row>
    <row r="2028" spans="1:9" ht="12.75" hidden="1" x14ac:dyDescent="0.2">
      <c r="A2028" s="15" t="s">
        <v>0</v>
      </c>
      <c r="B2028" s="429"/>
      <c r="C2028" s="404"/>
      <c r="D2028" s="383"/>
      <c r="F2028" s="345"/>
      <c r="G2028" s="407"/>
      <c r="H2028" s="13"/>
      <c r="I2028" s="378"/>
    </row>
    <row r="2029" spans="1:9" ht="45" hidden="1" x14ac:dyDescent="0.2">
      <c r="A2029" s="15" t="s">
        <v>0</v>
      </c>
      <c r="B2029" s="429"/>
      <c r="C2029" s="400">
        <v>8</v>
      </c>
      <c r="D2029" s="364" t="s">
        <v>1656</v>
      </c>
      <c r="E2029" s="482"/>
      <c r="F2029" s="486"/>
      <c r="G2029" s="407"/>
      <c r="H2029" s="13"/>
      <c r="I2029" s="487"/>
    </row>
    <row r="2030" spans="1:9" ht="22.5" hidden="1" x14ac:dyDescent="0.2">
      <c r="A2030" s="15" t="s">
        <v>0</v>
      </c>
      <c r="B2030" s="429"/>
      <c r="C2030" s="404"/>
      <c r="D2030" s="36" t="s">
        <v>1657</v>
      </c>
      <c r="F2030" s="345"/>
      <c r="G2030" s="407"/>
      <c r="H2030" s="13"/>
      <c r="I2030" s="378"/>
    </row>
    <row r="2031" spans="1:9" hidden="1" x14ac:dyDescent="0.2">
      <c r="A2031" s="15" t="s">
        <v>0</v>
      </c>
      <c r="C2031" s="404"/>
      <c r="D2031" s="389" t="s">
        <v>1658</v>
      </c>
      <c r="E2031" s="482"/>
      <c r="F2031" s="486"/>
      <c r="G2031" s="407"/>
      <c r="H2031" s="13"/>
      <c r="I2031" s="487"/>
    </row>
    <row r="2032" spans="1:9" ht="12.75" hidden="1" x14ac:dyDescent="0.2">
      <c r="A2032" s="15" t="s">
        <v>0</v>
      </c>
      <c r="B2032" s="429"/>
      <c r="C2032" s="404"/>
      <c r="D2032" s="389" t="s">
        <v>1659</v>
      </c>
      <c r="E2032" s="482"/>
      <c r="F2032" s="486"/>
      <c r="G2032" s="407"/>
      <c r="H2032" s="13"/>
      <c r="I2032" s="487"/>
    </row>
    <row r="2033" spans="1:9" ht="12.75" hidden="1" x14ac:dyDescent="0.2">
      <c r="A2033" s="15" t="s">
        <v>0</v>
      </c>
      <c r="B2033" s="429"/>
      <c r="C2033" s="404"/>
      <c r="D2033" s="387" t="s">
        <v>1660</v>
      </c>
      <c r="E2033" s="37"/>
      <c r="F2033" s="345"/>
      <c r="G2033" s="407"/>
      <c r="H2033" s="13"/>
      <c r="I2033" s="378"/>
    </row>
    <row r="2034" spans="1:9" ht="12.75" hidden="1" x14ac:dyDescent="0.2">
      <c r="A2034" s="15" t="s">
        <v>0</v>
      </c>
      <c r="B2034" s="429"/>
      <c r="C2034" s="404"/>
      <c r="D2034" s="387" t="s">
        <v>1887</v>
      </c>
      <c r="E2034" s="37" t="s">
        <v>1662</v>
      </c>
      <c r="F2034" s="374">
        <f>F2026</f>
        <v>15</v>
      </c>
      <c r="G2034" s="407"/>
      <c r="H2034" s="408">
        <f>$F2034*G2034</f>
        <v>0</v>
      </c>
      <c r="I2034" s="376"/>
    </row>
    <row r="2035" spans="1:9" ht="12.75" hidden="1" x14ac:dyDescent="0.2">
      <c r="A2035" s="15" t="s">
        <v>0</v>
      </c>
      <c r="B2035" s="429"/>
      <c r="C2035" s="404"/>
      <c r="D2035" s="387" t="s">
        <v>1663</v>
      </c>
      <c r="E2035" s="37" t="s">
        <v>1662</v>
      </c>
      <c r="F2035" s="374">
        <f>F2027</f>
        <v>5</v>
      </c>
      <c r="G2035" s="407"/>
      <c r="H2035" s="408">
        <f>$F2035*G2035</f>
        <v>0</v>
      </c>
      <c r="I2035" s="376"/>
    </row>
    <row r="2036" spans="1:9" ht="12.75" hidden="1" x14ac:dyDescent="0.2">
      <c r="A2036" s="15" t="s">
        <v>0</v>
      </c>
      <c r="B2036" s="429"/>
      <c r="C2036" s="404"/>
      <c r="D2036" s="387"/>
      <c r="E2036" s="401"/>
      <c r="F2036" s="374"/>
      <c r="G2036" s="407"/>
      <c r="H2036" s="29"/>
      <c r="I2036" s="376"/>
    </row>
    <row r="2037" spans="1:9" ht="12.75" hidden="1" x14ac:dyDescent="0.2">
      <c r="A2037" s="15" t="s">
        <v>221</v>
      </c>
      <c r="B2037" s="488"/>
      <c r="C2037" s="431" t="s">
        <v>1881</v>
      </c>
      <c r="D2037" s="489" t="str">
        <f>"UKUPNO: "&amp;D1976</f>
        <v>UKUPNO: NADOPUNA SLATKE VODE</v>
      </c>
      <c r="E2037" s="424"/>
      <c r="F2037" s="425"/>
      <c r="G2037" s="426"/>
      <c r="H2037" s="348">
        <f>SUM(H1982:H2036)</f>
        <v>0</v>
      </c>
      <c r="I2037" s="427"/>
    </row>
    <row r="2038" spans="1:9" ht="12.75" x14ac:dyDescent="0.2">
      <c r="A2038" s="15" t="s">
        <v>0</v>
      </c>
      <c r="B2038" s="429" t="s">
        <v>1667</v>
      </c>
      <c r="C2038" s="398" t="s">
        <v>1888</v>
      </c>
      <c r="D2038" s="399" t="s">
        <v>1669</v>
      </c>
      <c r="E2038" s="37"/>
      <c r="F2038" s="374"/>
      <c r="G2038" s="407"/>
      <c r="H2038" s="29"/>
      <c r="I2038" s="376"/>
    </row>
    <row r="2039" spans="1:9" ht="12.75" x14ac:dyDescent="0.2">
      <c r="A2039" s="15" t="s">
        <v>0</v>
      </c>
      <c r="B2039" s="429" t="s">
        <v>1667</v>
      </c>
      <c r="C2039" s="398"/>
      <c r="D2039" s="399"/>
      <c r="E2039" s="37"/>
      <c r="F2039" s="374"/>
      <c r="G2039" s="407"/>
      <c r="H2039" s="29"/>
      <c r="I2039" s="376"/>
    </row>
    <row r="2040" spans="1:9" ht="22.5" x14ac:dyDescent="0.2">
      <c r="A2040" s="15" t="s">
        <v>0</v>
      </c>
      <c r="B2040" s="429" t="s">
        <v>1667</v>
      </c>
      <c r="C2040" s="400">
        <v>1</v>
      </c>
      <c r="D2040" s="387" t="s">
        <v>1670</v>
      </c>
      <c r="E2040" s="37"/>
      <c r="F2040" s="374"/>
      <c r="G2040" s="407"/>
      <c r="H2040" s="13"/>
      <c r="I2040" s="376"/>
    </row>
    <row r="2041" spans="1:9" ht="22.5" x14ac:dyDescent="0.2">
      <c r="A2041" s="15" t="s">
        <v>0</v>
      </c>
      <c r="B2041" s="429" t="s">
        <v>1667</v>
      </c>
      <c r="C2041" s="404"/>
      <c r="D2041" s="387" t="s">
        <v>1889</v>
      </c>
      <c r="E2041" s="37"/>
      <c r="F2041" s="374"/>
      <c r="G2041" s="407"/>
      <c r="H2041" s="13"/>
      <c r="I2041" s="376"/>
    </row>
    <row r="2042" spans="1:9" ht="12.75" x14ac:dyDescent="0.2">
      <c r="A2042" s="15" t="s">
        <v>0</v>
      </c>
      <c r="B2042" s="429" t="s">
        <v>1667</v>
      </c>
      <c r="C2042" s="404"/>
      <c r="D2042" s="387" t="s">
        <v>1672</v>
      </c>
      <c r="E2042" s="37"/>
      <c r="F2042" s="374"/>
      <c r="G2042" s="407"/>
      <c r="H2042" s="13"/>
      <c r="I2042" s="376"/>
    </row>
    <row r="2043" spans="1:9" ht="22.5" x14ac:dyDescent="0.2">
      <c r="A2043" s="15" t="s">
        <v>0</v>
      </c>
      <c r="B2043" s="429" t="s">
        <v>1667</v>
      </c>
      <c r="C2043" s="404"/>
      <c r="D2043" s="387" t="s">
        <v>1673</v>
      </c>
      <c r="E2043" s="37"/>
      <c r="F2043" s="374"/>
      <c r="G2043" s="407"/>
      <c r="H2043" s="13"/>
      <c r="I2043" s="376"/>
    </row>
    <row r="2044" spans="1:9" ht="33.75" x14ac:dyDescent="0.2">
      <c r="A2044" s="15" t="s">
        <v>0</v>
      </c>
      <c r="B2044" s="429" t="s">
        <v>1667</v>
      </c>
      <c r="C2044" s="404"/>
      <c r="D2044" s="387" t="s">
        <v>1674</v>
      </c>
      <c r="E2044" s="37"/>
      <c r="F2044" s="374"/>
      <c r="G2044" s="407"/>
      <c r="H2044" s="13"/>
      <c r="I2044" s="376"/>
    </row>
    <row r="2045" spans="1:9" ht="12.75" x14ac:dyDescent="0.2">
      <c r="A2045" s="15" t="s">
        <v>0</v>
      </c>
      <c r="B2045" s="429" t="s">
        <v>1667</v>
      </c>
      <c r="C2045" s="404"/>
      <c r="D2045" s="387" t="s">
        <v>1675</v>
      </c>
      <c r="E2045" s="37"/>
      <c r="F2045" s="374"/>
      <c r="G2045" s="407"/>
      <c r="H2045" s="13"/>
      <c r="I2045" s="376"/>
    </row>
    <row r="2046" spans="1:9" ht="33.75" x14ac:dyDescent="0.2">
      <c r="A2046" s="15" t="s">
        <v>0</v>
      </c>
      <c r="B2046" s="429" t="s">
        <v>1667</v>
      </c>
      <c r="C2046" s="404"/>
      <c r="D2046" s="387" t="s">
        <v>1676</v>
      </c>
      <c r="E2046" s="37"/>
      <c r="F2046" s="374"/>
      <c r="G2046" s="407"/>
      <c r="H2046" s="13"/>
      <c r="I2046" s="376"/>
    </row>
    <row r="2047" spans="1:9" ht="22.5" x14ac:dyDescent="0.2">
      <c r="A2047" s="15" t="s">
        <v>0</v>
      </c>
      <c r="B2047" s="429" t="s">
        <v>1667</v>
      </c>
      <c r="C2047" s="404"/>
      <c r="D2047" s="387" t="s">
        <v>1677</v>
      </c>
      <c r="E2047" s="37"/>
      <c r="F2047" s="374"/>
      <c r="G2047" s="407"/>
      <c r="H2047" s="13"/>
      <c r="I2047" s="376"/>
    </row>
    <row r="2048" spans="1:9" ht="22.5" x14ac:dyDescent="0.2">
      <c r="A2048" s="15" t="s">
        <v>0</v>
      </c>
      <c r="B2048" s="429" t="s">
        <v>1667</v>
      </c>
      <c r="C2048" s="404"/>
      <c r="D2048" s="387" t="s">
        <v>1678</v>
      </c>
      <c r="E2048" s="37"/>
      <c r="F2048" s="374"/>
      <c r="G2048" s="407"/>
      <c r="H2048" s="13"/>
      <c r="I2048" s="376"/>
    </row>
    <row r="2049" spans="1:9" ht="22.5" x14ac:dyDescent="0.2">
      <c r="A2049" s="15" t="s">
        <v>0</v>
      </c>
      <c r="B2049" s="429" t="s">
        <v>1667</v>
      </c>
      <c r="C2049" s="404"/>
      <c r="D2049" s="387" t="s">
        <v>1679</v>
      </c>
      <c r="E2049" s="37"/>
      <c r="F2049" s="374"/>
      <c r="G2049" s="407"/>
      <c r="H2049" s="13"/>
      <c r="I2049" s="376"/>
    </row>
    <row r="2050" spans="1:9" ht="12.75" x14ac:dyDescent="0.2">
      <c r="A2050" s="15" t="s">
        <v>0</v>
      </c>
      <c r="B2050" s="429" t="s">
        <v>1667</v>
      </c>
      <c r="C2050" s="404"/>
      <c r="D2050" s="387" t="s">
        <v>1680</v>
      </c>
      <c r="E2050" s="37"/>
      <c r="F2050" s="374"/>
      <c r="G2050" s="407"/>
      <c r="H2050" s="13"/>
      <c r="I2050" s="376"/>
    </row>
    <row r="2051" spans="1:9" ht="22.5" x14ac:dyDescent="0.2">
      <c r="A2051" s="15" t="s">
        <v>0</v>
      </c>
      <c r="B2051" s="429" t="s">
        <v>1667</v>
      </c>
      <c r="C2051" s="404"/>
      <c r="D2051" s="387" t="s">
        <v>1681</v>
      </c>
      <c r="E2051" s="37"/>
      <c r="F2051" s="374"/>
      <c r="G2051" s="407"/>
      <c r="H2051" s="13"/>
      <c r="I2051" s="376"/>
    </row>
    <row r="2052" spans="1:9" ht="33.75" x14ac:dyDescent="0.2">
      <c r="A2052" s="15" t="s">
        <v>0</v>
      </c>
      <c r="B2052" s="429" t="s">
        <v>1667</v>
      </c>
      <c r="C2052" s="404"/>
      <c r="D2052" s="387" t="s">
        <v>1682</v>
      </c>
      <c r="E2052" s="37"/>
      <c r="F2052" s="374"/>
      <c r="G2052" s="407"/>
      <c r="H2052" s="13"/>
      <c r="I2052" s="376"/>
    </row>
    <row r="2053" spans="1:9" ht="33.75" x14ac:dyDescent="0.2">
      <c r="A2053" s="15" t="s">
        <v>0</v>
      </c>
      <c r="B2053" s="429" t="s">
        <v>1667</v>
      </c>
      <c r="C2053" s="404"/>
      <c r="D2053" s="387" t="s">
        <v>1683</v>
      </c>
      <c r="E2053" s="30"/>
      <c r="F2053" s="31"/>
      <c r="G2053" s="407"/>
      <c r="H2053" s="13"/>
      <c r="I2053" s="33"/>
    </row>
    <row r="2054" spans="1:9" ht="22.5" x14ac:dyDescent="0.2">
      <c r="A2054" s="15" t="s">
        <v>0</v>
      </c>
      <c r="B2054" s="429" t="s">
        <v>1667</v>
      </c>
      <c r="C2054" s="404"/>
      <c r="D2054" s="387" t="s">
        <v>1684</v>
      </c>
      <c r="E2054" s="30"/>
      <c r="F2054" s="31"/>
      <c r="G2054" s="407"/>
      <c r="H2054" s="13"/>
      <c r="I2054" s="33"/>
    </row>
    <row r="2055" spans="1:9" ht="12.75" x14ac:dyDescent="0.2">
      <c r="A2055" s="15" t="s">
        <v>0</v>
      </c>
      <c r="B2055" s="429" t="s">
        <v>1667</v>
      </c>
      <c r="C2055" s="404"/>
      <c r="D2055" s="387" t="s">
        <v>1890</v>
      </c>
      <c r="E2055" s="37"/>
      <c r="F2055" s="345"/>
      <c r="G2055" s="407"/>
      <c r="H2055" s="13"/>
      <c r="I2055" s="378"/>
    </row>
    <row r="2056" spans="1:9" ht="12.75" x14ac:dyDescent="0.2">
      <c r="A2056" s="15" t="s">
        <v>0</v>
      </c>
      <c r="B2056" s="429" t="s">
        <v>1667</v>
      </c>
      <c r="C2056" s="404"/>
      <c r="D2056" s="387" t="s">
        <v>1686</v>
      </c>
      <c r="E2056" s="30"/>
      <c r="F2056" s="31"/>
      <c r="G2056" s="407"/>
      <c r="H2056" s="13"/>
      <c r="I2056" s="33"/>
    </row>
    <row r="2057" spans="1:9" ht="12.75" x14ac:dyDescent="0.2">
      <c r="A2057" s="15" t="s">
        <v>0</v>
      </c>
      <c r="B2057" s="429" t="s">
        <v>1667</v>
      </c>
      <c r="C2057" s="404"/>
      <c r="D2057" s="387" t="s">
        <v>1687</v>
      </c>
      <c r="E2057" s="37" t="s">
        <v>136</v>
      </c>
      <c r="F2057" s="472">
        <v>1</v>
      </c>
      <c r="G2057" s="407"/>
      <c r="H2057" s="408">
        <f t="shared" ref="H2057:H2063" si="37">G2057*$F2057</f>
        <v>0</v>
      </c>
      <c r="I2057" s="473"/>
    </row>
    <row r="2058" spans="1:9" ht="12.75" x14ac:dyDescent="0.2">
      <c r="A2058" s="15" t="s">
        <v>0</v>
      </c>
      <c r="B2058" s="429" t="s">
        <v>1667</v>
      </c>
      <c r="C2058" s="404"/>
      <c r="D2058" s="387" t="s">
        <v>1688</v>
      </c>
      <c r="E2058" s="37" t="s">
        <v>136</v>
      </c>
      <c r="F2058" s="472">
        <v>1</v>
      </c>
      <c r="G2058" s="407"/>
      <c r="H2058" s="408">
        <f t="shared" si="37"/>
        <v>0</v>
      </c>
      <c r="I2058" s="473"/>
    </row>
    <row r="2059" spans="1:9" ht="12.75" x14ac:dyDescent="0.2">
      <c r="A2059" s="15" t="s">
        <v>0</v>
      </c>
      <c r="B2059" s="429" t="s">
        <v>1667</v>
      </c>
      <c r="C2059" s="404"/>
      <c r="D2059" s="387" t="s">
        <v>1689</v>
      </c>
      <c r="E2059" s="37" t="s">
        <v>136</v>
      </c>
      <c r="F2059" s="472">
        <v>3</v>
      </c>
      <c r="G2059" s="407"/>
      <c r="H2059" s="408">
        <f t="shared" si="37"/>
        <v>0</v>
      </c>
      <c r="I2059" s="473"/>
    </row>
    <row r="2060" spans="1:9" ht="22.5" x14ac:dyDescent="0.2">
      <c r="A2060" s="15" t="s">
        <v>0</v>
      </c>
      <c r="B2060" s="429" t="s">
        <v>1667</v>
      </c>
      <c r="C2060" s="404"/>
      <c r="D2060" s="36" t="s">
        <v>1690</v>
      </c>
      <c r="E2060" s="37" t="s">
        <v>136</v>
      </c>
      <c r="F2060" s="472">
        <v>1</v>
      </c>
      <c r="G2060" s="407"/>
      <c r="H2060" s="408">
        <f t="shared" si="37"/>
        <v>0</v>
      </c>
      <c r="I2060" s="473"/>
    </row>
    <row r="2061" spans="1:9" ht="22.5" x14ac:dyDescent="0.2">
      <c r="A2061" s="15" t="s">
        <v>0</v>
      </c>
      <c r="B2061" s="429" t="s">
        <v>1667</v>
      </c>
      <c r="C2061" s="404"/>
      <c r="D2061" s="387" t="s">
        <v>1691</v>
      </c>
      <c r="E2061" s="37" t="s">
        <v>136</v>
      </c>
      <c r="F2061" s="472">
        <v>1</v>
      </c>
      <c r="G2061" s="407"/>
      <c r="H2061" s="408">
        <f t="shared" si="37"/>
        <v>0</v>
      </c>
      <c r="I2061" s="473"/>
    </row>
    <row r="2062" spans="1:9" ht="22.5" x14ac:dyDescent="0.2">
      <c r="A2062" s="15" t="s">
        <v>0</v>
      </c>
      <c r="B2062" s="429" t="s">
        <v>1667</v>
      </c>
      <c r="C2062" s="404"/>
      <c r="D2062" s="387" t="s">
        <v>1692</v>
      </c>
      <c r="E2062" s="37" t="s">
        <v>136</v>
      </c>
      <c r="F2062" s="472">
        <v>1</v>
      </c>
      <c r="G2062" s="407"/>
      <c r="H2062" s="408">
        <f t="shared" si="37"/>
        <v>0</v>
      </c>
      <c r="I2062" s="473"/>
    </row>
    <row r="2063" spans="1:9" ht="22.5" x14ac:dyDescent="0.2">
      <c r="A2063" s="15" t="s">
        <v>0</v>
      </c>
      <c r="B2063" s="429" t="s">
        <v>1667</v>
      </c>
      <c r="C2063" s="404"/>
      <c r="D2063" s="387" t="s">
        <v>1693</v>
      </c>
      <c r="E2063" s="37" t="s">
        <v>136</v>
      </c>
      <c r="F2063" s="472">
        <v>1</v>
      </c>
      <c r="G2063" s="407"/>
      <c r="H2063" s="408">
        <f t="shared" si="37"/>
        <v>0</v>
      </c>
      <c r="I2063" s="473"/>
    </row>
    <row r="2064" spans="1:9" ht="22.5" x14ac:dyDescent="0.2">
      <c r="A2064" s="15" t="s">
        <v>0</v>
      </c>
      <c r="B2064" s="429" t="s">
        <v>1667</v>
      </c>
      <c r="C2064" s="404"/>
      <c r="D2064" s="387" t="s">
        <v>1891</v>
      </c>
      <c r="E2064" s="30"/>
      <c r="F2064" s="493"/>
      <c r="G2064" s="407"/>
      <c r="H2064" s="13"/>
      <c r="I2064" s="494"/>
    </row>
    <row r="2065" spans="1:9" ht="22.5" x14ac:dyDescent="0.2">
      <c r="A2065" s="15" t="s">
        <v>0</v>
      </c>
      <c r="B2065" s="429" t="s">
        <v>1667</v>
      </c>
      <c r="C2065" s="404"/>
      <c r="D2065" s="387" t="s">
        <v>1892</v>
      </c>
      <c r="E2065" s="37" t="s">
        <v>136</v>
      </c>
      <c r="F2065" s="472">
        <v>1</v>
      </c>
      <c r="G2065" s="407"/>
      <c r="H2065" s="408">
        <f t="shared" ref="H2065:H2076" si="38">G2065*$F2065</f>
        <v>0</v>
      </c>
      <c r="I2065" s="473"/>
    </row>
    <row r="2066" spans="1:9" ht="22.5" x14ac:dyDescent="0.2">
      <c r="A2066" s="15" t="s">
        <v>0</v>
      </c>
      <c r="B2066" s="429" t="s">
        <v>1667</v>
      </c>
      <c r="C2066" s="404"/>
      <c r="D2066" s="387" t="s">
        <v>1696</v>
      </c>
      <c r="E2066" s="37" t="s">
        <v>136</v>
      </c>
      <c r="F2066" s="472">
        <v>2</v>
      </c>
      <c r="G2066" s="407"/>
      <c r="H2066" s="408">
        <f t="shared" si="38"/>
        <v>0</v>
      </c>
      <c r="I2066" s="473"/>
    </row>
    <row r="2067" spans="1:9" ht="33.75" x14ac:dyDescent="0.2">
      <c r="A2067" s="15" t="s">
        <v>0</v>
      </c>
      <c r="B2067" s="429" t="s">
        <v>1667</v>
      </c>
      <c r="C2067" s="404"/>
      <c r="D2067" s="387" t="s">
        <v>1697</v>
      </c>
      <c r="E2067" s="37" t="s">
        <v>136</v>
      </c>
      <c r="F2067" s="472">
        <v>2</v>
      </c>
      <c r="G2067" s="407"/>
      <c r="H2067" s="408">
        <f t="shared" si="38"/>
        <v>0</v>
      </c>
      <c r="I2067" s="473"/>
    </row>
    <row r="2068" spans="1:9" ht="22.5" x14ac:dyDescent="0.2">
      <c r="A2068" s="15" t="s">
        <v>0</v>
      </c>
      <c r="B2068" s="429" t="s">
        <v>1667</v>
      </c>
      <c r="C2068" s="404"/>
      <c r="D2068" s="387" t="s">
        <v>1698</v>
      </c>
      <c r="E2068" s="37" t="s">
        <v>136</v>
      </c>
      <c r="F2068" s="472">
        <v>1</v>
      </c>
      <c r="G2068" s="407"/>
      <c r="H2068" s="408">
        <f t="shared" si="38"/>
        <v>0</v>
      </c>
      <c r="I2068" s="473"/>
    </row>
    <row r="2069" spans="1:9" ht="22.5" x14ac:dyDescent="0.2">
      <c r="A2069" s="15" t="s">
        <v>0</v>
      </c>
      <c r="B2069" s="429" t="s">
        <v>1667</v>
      </c>
      <c r="C2069" s="404"/>
      <c r="D2069" s="387" t="s">
        <v>1699</v>
      </c>
      <c r="E2069" s="37" t="s">
        <v>136</v>
      </c>
      <c r="F2069" s="472">
        <v>1</v>
      </c>
      <c r="G2069" s="407"/>
      <c r="H2069" s="408">
        <f t="shared" si="38"/>
        <v>0</v>
      </c>
      <c r="I2069" s="473"/>
    </row>
    <row r="2070" spans="1:9" ht="33.75" x14ac:dyDescent="0.2">
      <c r="A2070" s="15" t="s">
        <v>0</v>
      </c>
      <c r="B2070" s="429" t="s">
        <v>1667</v>
      </c>
      <c r="C2070" s="404"/>
      <c r="D2070" s="387" t="s">
        <v>1700</v>
      </c>
      <c r="E2070" s="37" t="s">
        <v>136</v>
      </c>
      <c r="F2070" s="472">
        <v>1</v>
      </c>
      <c r="G2070" s="407"/>
      <c r="H2070" s="408">
        <f t="shared" si="38"/>
        <v>0</v>
      </c>
      <c r="I2070" s="473"/>
    </row>
    <row r="2071" spans="1:9" ht="33.75" x14ac:dyDescent="0.2">
      <c r="A2071" s="15" t="s">
        <v>0</v>
      </c>
      <c r="B2071" s="429" t="s">
        <v>1667</v>
      </c>
      <c r="C2071" s="404"/>
      <c r="D2071" s="387" t="s">
        <v>1893</v>
      </c>
      <c r="E2071" s="37" t="s">
        <v>136</v>
      </c>
      <c r="F2071" s="497">
        <v>3</v>
      </c>
      <c r="G2071" s="407"/>
      <c r="H2071" s="408">
        <f t="shared" si="38"/>
        <v>0</v>
      </c>
      <c r="I2071" s="498"/>
    </row>
    <row r="2072" spans="1:9" ht="22.5" x14ac:dyDescent="0.2">
      <c r="A2072" s="15" t="s">
        <v>0</v>
      </c>
      <c r="B2072" s="429" t="s">
        <v>1667</v>
      </c>
      <c r="C2072" s="404"/>
      <c r="D2072" s="387" t="s">
        <v>1894</v>
      </c>
      <c r="E2072" s="37" t="s">
        <v>136</v>
      </c>
      <c r="F2072" s="497">
        <v>3</v>
      </c>
      <c r="G2072" s="407"/>
      <c r="H2072" s="408">
        <f t="shared" si="38"/>
        <v>0</v>
      </c>
      <c r="I2072" s="498"/>
    </row>
    <row r="2073" spans="1:9" ht="33.75" x14ac:dyDescent="0.2">
      <c r="A2073" s="15" t="s">
        <v>0</v>
      </c>
      <c r="B2073" s="429" t="s">
        <v>1667</v>
      </c>
      <c r="C2073" s="404"/>
      <c r="D2073" s="387" t="s">
        <v>1895</v>
      </c>
      <c r="E2073" s="37" t="s">
        <v>136</v>
      </c>
      <c r="F2073" s="472">
        <v>1</v>
      </c>
      <c r="G2073" s="407"/>
      <c r="H2073" s="408">
        <f t="shared" si="38"/>
        <v>0</v>
      </c>
      <c r="I2073" s="473"/>
    </row>
    <row r="2074" spans="1:9" ht="33.75" x14ac:dyDescent="0.2">
      <c r="A2074" s="15" t="s">
        <v>0</v>
      </c>
      <c r="B2074" s="429" t="s">
        <v>1667</v>
      </c>
      <c r="C2074" s="404"/>
      <c r="D2074" s="387" t="s">
        <v>1896</v>
      </c>
      <c r="E2074" s="37" t="s">
        <v>136</v>
      </c>
      <c r="F2074" s="472">
        <v>3</v>
      </c>
      <c r="G2074" s="407"/>
      <c r="H2074" s="408">
        <f t="shared" si="38"/>
        <v>0</v>
      </c>
      <c r="I2074" s="473"/>
    </row>
    <row r="2075" spans="1:9" ht="33.75" x14ac:dyDescent="0.2">
      <c r="A2075" s="15" t="s">
        <v>0</v>
      </c>
      <c r="B2075" s="429" t="s">
        <v>1667</v>
      </c>
      <c r="C2075" s="404"/>
      <c r="D2075" s="387" t="s">
        <v>1706</v>
      </c>
      <c r="E2075" s="37" t="s">
        <v>136</v>
      </c>
      <c r="F2075" s="472">
        <v>1</v>
      </c>
      <c r="G2075" s="407"/>
      <c r="H2075" s="408">
        <f t="shared" si="38"/>
        <v>0</v>
      </c>
      <c r="I2075" s="473"/>
    </row>
    <row r="2076" spans="1:9" ht="22.5" x14ac:dyDescent="0.2">
      <c r="A2076" s="15" t="s">
        <v>0</v>
      </c>
      <c r="B2076" s="429" t="s">
        <v>1667</v>
      </c>
      <c r="C2076" s="404"/>
      <c r="D2076" s="387" t="s">
        <v>1707</v>
      </c>
      <c r="E2076" s="37" t="s">
        <v>136</v>
      </c>
      <c r="F2076" s="472">
        <v>5</v>
      </c>
      <c r="G2076" s="407"/>
      <c r="H2076" s="408">
        <f t="shared" si="38"/>
        <v>0</v>
      </c>
      <c r="I2076" s="473"/>
    </row>
    <row r="2077" spans="1:9" ht="22.5" x14ac:dyDescent="0.2">
      <c r="A2077" s="15" t="s">
        <v>0</v>
      </c>
      <c r="B2077" s="429" t="s">
        <v>1667</v>
      </c>
      <c r="C2077" s="404"/>
      <c r="D2077" s="387" t="s">
        <v>1708</v>
      </c>
      <c r="E2077" s="30"/>
      <c r="F2077" s="495"/>
      <c r="G2077" s="407"/>
      <c r="H2077" s="13"/>
      <c r="I2077" s="496"/>
    </row>
    <row r="2078" spans="1:9" ht="22.5" x14ac:dyDescent="0.2">
      <c r="A2078" s="15" t="s">
        <v>0</v>
      </c>
      <c r="B2078" s="429" t="s">
        <v>1667</v>
      </c>
      <c r="C2078" s="404"/>
      <c r="D2078" s="387" t="s">
        <v>1897</v>
      </c>
      <c r="E2078" s="37" t="s">
        <v>136</v>
      </c>
      <c r="F2078" s="497">
        <v>1</v>
      </c>
      <c r="G2078" s="407"/>
      <c r="H2078" s="408">
        <f t="shared" ref="H2078:H2090" si="39">G2078*$F2078</f>
        <v>0</v>
      </c>
      <c r="I2078" s="498"/>
    </row>
    <row r="2079" spans="1:9" ht="22.5" x14ac:dyDescent="0.2">
      <c r="A2079" s="15" t="s">
        <v>0</v>
      </c>
      <c r="B2079" s="429" t="s">
        <v>1667</v>
      </c>
      <c r="C2079" s="404"/>
      <c r="D2079" s="387" t="s">
        <v>1710</v>
      </c>
      <c r="E2079" s="37" t="s">
        <v>136</v>
      </c>
      <c r="F2079" s="472">
        <v>1</v>
      </c>
      <c r="G2079" s="407"/>
      <c r="H2079" s="408">
        <f t="shared" si="39"/>
        <v>0</v>
      </c>
      <c r="I2079" s="473"/>
    </row>
    <row r="2080" spans="1:9" ht="22.5" x14ac:dyDescent="0.2">
      <c r="A2080" s="15" t="s">
        <v>0</v>
      </c>
      <c r="B2080" s="429" t="s">
        <v>1667</v>
      </c>
      <c r="C2080" s="404"/>
      <c r="D2080" s="387" t="s">
        <v>1713</v>
      </c>
      <c r="E2080" s="37" t="s">
        <v>136</v>
      </c>
      <c r="F2080" s="472">
        <v>1</v>
      </c>
      <c r="G2080" s="407"/>
      <c r="H2080" s="408">
        <f t="shared" si="39"/>
        <v>0</v>
      </c>
      <c r="I2080" s="473"/>
    </row>
    <row r="2081" spans="1:9" ht="22.5" x14ac:dyDescent="0.2">
      <c r="A2081" s="15" t="s">
        <v>0</v>
      </c>
      <c r="B2081" s="429" t="s">
        <v>1667</v>
      </c>
      <c r="C2081" s="404"/>
      <c r="D2081" s="387" t="s">
        <v>1719</v>
      </c>
      <c r="E2081" s="37" t="s">
        <v>136</v>
      </c>
      <c r="F2081" s="472">
        <v>1</v>
      </c>
      <c r="G2081" s="407"/>
      <c r="H2081" s="408">
        <f t="shared" si="39"/>
        <v>0</v>
      </c>
      <c r="I2081" s="473"/>
    </row>
    <row r="2082" spans="1:9" ht="22.5" x14ac:dyDescent="0.2">
      <c r="A2082" s="15" t="s">
        <v>0</v>
      </c>
      <c r="B2082" s="429" t="s">
        <v>1667</v>
      </c>
      <c r="C2082" s="404"/>
      <c r="D2082" s="387" t="s">
        <v>1720</v>
      </c>
      <c r="E2082" s="37" t="s">
        <v>136</v>
      </c>
      <c r="F2082" s="472">
        <v>1</v>
      </c>
      <c r="G2082" s="407"/>
      <c r="H2082" s="408">
        <f t="shared" si="39"/>
        <v>0</v>
      </c>
      <c r="I2082" s="473"/>
    </row>
    <row r="2083" spans="1:9" ht="22.5" x14ac:dyDescent="0.2">
      <c r="A2083" s="15" t="s">
        <v>0</v>
      </c>
      <c r="B2083" s="429" t="s">
        <v>1667</v>
      </c>
      <c r="C2083" s="404"/>
      <c r="D2083" s="387" t="s">
        <v>1721</v>
      </c>
      <c r="E2083" s="37" t="s">
        <v>136</v>
      </c>
      <c r="F2083" s="472">
        <v>28</v>
      </c>
      <c r="G2083" s="407"/>
      <c r="H2083" s="408">
        <f t="shared" si="39"/>
        <v>0</v>
      </c>
      <c r="I2083" s="473"/>
    </row>
    <row r="2084" spans="1:9" ht="33.75" x14ac:dyDescent="0.2">
      <c r="A2084" s="15" t="s">
        <v>0</v>
      </c>
      <c r="B2084" s="429" t="s">
        <v>1667</v>
      </c>
      <c r="C2084" s="404"/>
      <c r="D2084" s="387" t="s">
        <v>1722</v>
      </c>
      <c r="E2084" s="37" t="s">
        <v>136</v>
      </c>
      <c r="F2084" s="472">
        <v>1</v>
      </c>
      <c r="G2084" s="407"/>
      <c r="H2084" s="408">
        <f t="shared" si="39"/>
        <v>0</v>
      </c>
      <c r="I2084" s="473"/>
    </row>
    <row r="2085" spans="1:9" ht="12.75" x14ac:dyDescent="0.2">
      <c r="A2085" s="15" t="s">
        <v>0</v>
      </c>
      <c r="B2085" s="429" t="s">
        <v>1667</v>
      </c>
      <c r="C2085" s="404"/>
      <c r="D2085" s="387" t="s">
        <v>1723</v>
      </c>
      <c r="E2085" s="37" t="s">
        <v>136</v>
      </c>
      <c r="F2085" s="472">
        <v>4</v>
      </c>
      <c r="G2085" s="407"/>
      <c r="H2085" s="408">
        <f t="shared" si="39"/>
        <v>0</v>
      </c>
      <c r="I2085" s="473"/>
    </row>
    <row r="2086" spans="1:9" ht="12.75" x14ac:dyDescent="0.2">
      <c r="A2086" s="15" t="s">
        <v>0</v>
      </c>
      <c r="B2086" s="429" t="s">
        <v>1667</v>
      </c>
      <c r="C2086" s="404"/>
      <c r="D2086" s="387" t="s">
        <v>1724</v>
      </c>
      <c r="E2086" s="37" t="s">
        <v>136</v>
      </c>
      <c r="F2086" s="472">
        <v>2</v>
      </c>
      <c r="G2086" s="407"/>
      <c r="H2086" s="408">
        <f t="shared" si="39"/>
        <v>0</v>
      </c>
      <c r="I2086" s="473"/>
    </row>
    <row r="2087" spans="1:9" ht="22.5" x14ac:dyDescent="0.2">
      <c r="A2087" s="15" t="s">
        <v>0</v>
      </c>
      <c r="B2087" s="429" t="s">
        <v>1667</v>
      </c>
      <c r="C2087" s="404"/>
      <c r="D2087" s="387" t="s">
        <v>1725</v>
      </c>
      <c r="E2087" s="30" t="s">
        <v>1094</v>
      </c>
      <c r="F2087" s="472">
        <v>1</v>
      </c>
      <c r="G2087" s="407"/>
      <c r="H2087" s="408">
        <f t="shared" si="39"/>
        <v>0</v>
      </c>
      <c r="I2087" s="473"/>
    </row>
    <row r="2088" spans="1:9" ht="22.5" x14ac:dyDescent="0.2">
      <c r="A2088" s="15" t="s">
        <v>0</v>
      </c>
      <c r="B2088" s="429" t="s">
        <v>1667</v>
      </c>
      <c r="C2088" s="404"/>
      <c r="D2088" s="387" t="s">
        <v>1726</v>
      </c>
      <c r="E2088" s="30" t="s">
        <v>1094</v>
      </c>
      <c r="F2088" s="472">
        <v>1</v>
      </c>
      <c r="G2088" s="407"/>
      <c r="H2088" s="408">
        <f t="shared" si="39"/>
        <v>0</v>
      </c>
      <c r="I2088" s="473"/>
    </row>
    <row r="2089" spans="1:9" ht="12.75" x14ac:dyDescent="0.2">
      <c r="A2089" s="15" t="s">
        <v>0</v>
      </c>
      <c r="B2089" s="429" t="s">
        <v>1667</v>
      </c>
      <c r="C2089" s="404"/>
      <c r="D2089" s="387" t="s">
        <v>1727</v>
      </c>
      <c r="E2089" s="30" t="s">
        <v>1094</v>
      </c>
      <c r="F2089" s="472">
        <v>1</v>
      </c>
      <c r="G2089" s="407"/>
      <c r="H2089" s="408">
        <f t="shared" si="39"/>
        <v>0</v>
      </c>
      <c r="I2089" s="473"/>
    </row>
    <row r="2090" spans="1:9" ht="22.5" x14ac:dyDescent="0.2">
      <c r="A2090" s="15" t="s">
        <v>0</v>
      </c>
      <c r="B2090" s="429" t="s">
        <v>1667</v>
      </c>
      <c r="C2090" s="404"/>
      <c r="D2090" s="387" t="s">
        <v>1728</v>
      </c>
      <c r="E2090" s="30" t="s">
        <v>1094</v>
      </c>
      <c r="F2090" s="472">
        <v>1</v>
      </c>
      <c r="G2090" s="407"/>
      <c r="H2090" s="408">
        <f t="shared" si="39"/>
        <v>0</v>
      </c>
      <c r="I2090" s="473"/>
    </row>
    <row r="2091" spans="1:9" ht="33.75" x14ac:dyDescent="0.2">
      <c r="A2091" s="15" t="s">
        <v>0</v>
      </c>
      <c r="B2091" s="429" t="s">
        <v>1667</v>
      </c>
      <c r="C2091" s="404" t="s">
        <v>108</v>
      </c>
      <c r="D2091" s="387" t="s">
        <v>1729</v>
      </c>
      <c r="E2091" s="30" t="s">
        <v>1094</v>
      </c>
      <c r="F2091" s="472">
        <v>1</v>
      </c>
      <c r="G2091" s="407"/>
      <c r="H2091" s="408">
        <f>$F2091*G2091</f>
        <v>0</v>
      </c>
      <c r="I2091" s="473"/>
    </row>
    <row r="2092" spans="1:9" ht="33.75" hidden="1" x14ac:dyDescent="0.2">
      <c r="A2092" s="15" t="s">
        <v>0</v>
      </c>
      <c r="B2092" s="429"/>
      <c r="C2092" s="404" t="s">
        <v>111</v>
      </c>
      <c r="D2092" s="405" t="s">
        <v>1419</v>
      </c>
      <c r="E2092" s="412" t="s">
        <v>1094</v>
      </c>
      <c r="F2092" s="415">
        <v>1</v>
      </c>
      <c r="G2092" s="407"/>
      <c r="H2092" s="408">
        <f>$F2092*G2092</f>
        <v>0</v>
      </c>
      <c r="I2092" s="416"/>
    </row>
    <row r="2093" spans="1:9" ht="12.75" hidden="1" x14ac:dyDescent="0.2">
      <c r="A2093" s="15" t="s">
        <v>0</v>
      </c>
      <c r="B2093" s="429"/>
      <c r="C2093" s="401"/>
      <c r="D2093" s="389"/>
      <c r="E2093" s="37"/>
      <c r="F2093" s="374"/>
      <c r="G2093" s="407"/>
      <c r="H2093" s="29"/>
      <c r="I2093" s="376"/>
    </row>
    <row r="2094" spans="1:9" ht="22.5" x14ac:dyDescent="0.2">
      <c r="A2094" s="15" t="s">
        <v>0</v>
      </c>
      <c r="B2094" s="16" t="s">
        <v>1667</v>
      </c>
      <c r="C2094" s="400">
        <v>1</v>
      </c>
      <c r="D2094" s="36" t="s">
        <v>1730</v>
      </c>
      <c r="E2094" s="37"/>
      <c r="F2094" s="499"/>
      <c r="G2094" s="407"/>
      <c r="H2094" s="13"/>
      <c r="I2094" s="500"/>
    </row>
    <row r="2095" spans="1:9" x14ac:dyDescent="0.2">
      <c r="A2095" s="15" t="s">
        <v>0</v>
      </c>
      <c r="B2095" s="16" t="s">
        <v>1667</v>
      </c>
      <c r="C2095" s="404"/>
      <c r="D2095" s="36" t="s">
        <v>1898</v>
      </c>
      <c r="E2095" s="37"/>
      <c r="F2095" s="499"/>
      <c r="G2095" s="407"/>
      <c r="H2095" s="13"/>
      <c r="I2095" s="500"/>
    </row>
    <row r="2096" spans="1:9" ht="56.25" x14ac:dyDescent="0.2">
      <c r="A2096" s="15" t="s">
        <v>0</v>
      </c>
      <c r="B2096" s="16" t="s">
        <v>1667</v>
      </c>
      <c r="C2096" s="404"/>
      <c r="D2096" s="36" t="s">
        <v>1732</v>
      </c>
      <c r="E2096" s="37"/>
      <c r="F2096" s="499"/>
      <c r="G2096" s="407"/>
      <c r="H2096" s="13"/>
      <c r="I2096" s="500"/>
    </row>
    <row r="2097" spans="1:9" ht="22.5" x14ac:dyDescent="0.2">
      <c r="A2097" s="15" t="s">
        <v>0</v>
      </c>
      <c r="B2097" s="16" t="s">
        <v>1667</v>
      </c>
      <c r="C2097" s="404"/>
      <c r="D2097" s="36" t="s">
        <v>1733</v>
      </c>
      <c r="E2097" s="37"/>
      <c r="F2097" s="499"/>
      <c r="G2097" s="407"/>
      <c r="H2097" s="13"/>
      <c r="I2097" s="500"/>
    </row>
    <row r="2098" spans="1:9" ht="112.5" x14ac:dyDescent="0.2">
      <c r="A2098" s="15" t="s">
        <v>0</v>
      </c>
      <c r="B2098" s="16" t="s">
        <v>1667</v>
      </c>
      <c r="C2098" s="404"/>
      <c r="D2098" s="36" t="s">
        <v>1734</v>
      </c>
      <c r="E2098" s="37"/>
      <c r="F2098" s="499"/>
      <c r="G2098" s="407"/>
      <c r="H2098" s="13"/>
      <c r="I2098" s="500"/>
    </row>
    <row r="2099" spans="1:9" x14ac:dyDescent="0.2">
      <c r="A2099" s="15" t="s">
        <v>0</v>
      </c>
      <c r="B2099" s="16" t="s">
        <v>1667</v>
      </c>
      <c r="C2099" s="404"/>
      <c r="D2099" s="36" t="s">
        <v>1735</v>
      </c>
      <c r="E2099" s="37"/>
      <c r="F2099" s="499"/>
      <c r="G2099" s="407"/>
      <c r="H2099" s="13"/>
      <c r="I2099" s="500"/>
    </row>
    <row r="2100" spans="1:9" ht="123.75" x14ac:dyDescent="0.2">
      <c r="A2100" s="15" t="s">
        <v>0</v>
      </c>
      <c r="B2100" s="16" t="s">
        <v>1667</v>
      </c>
      <c r="C2100" s="404"/>
      <c r="D2100" s="36" t="s">
        <v>1899</v>
      </c>
      <c r="E2100" s="37"/>
      <c r="F2100" s="499"/>
      <c r="G2100" s="407"/>
      <c r="H2100" s="13"/>
      <c r="I2100" s="500"/>
    </row>
    <row r="2101" spans="1:9" x14ac:dyDescent="0.2">
      <c r="A2101" s="15" t="s">
        <v>0</v>
      </c>
      <c r="B2101" s="16" t="s">
        <v>1667</v>
      </c>
      <c r="C2101" s="404"/>
      <c r="E2101" s="37"/>
      <c r="F2101" s="499"/>
      <c r="G2101" s="407"/>
      <c r="H2101" s="13"/>
      <c r="I2101" s="500"/>
    </row>
    <row r="2102" spans="1:9" x14ac:dyDescent="0.2">
      <c r="A2102" s="15" t="s">
        <v>0</v>
      </c>
      <c r="B2102" s="16" t="s">
        <v>1667</v>
      </c>
      <c r="C2102" s="404"/>
      <c r="D2102" s="36" t="s">
        <v>1737</v>
      </c>
      <c r="E2102" s="37"/>
      <c r="F2102" s="501"/>
      <c r="G2102" s="407"/>
      <c r="H2102" s="13"/>
      <c r="I2102" s="502"/>
    </row>
    <row r="2103" spans="1:9" ht="33.75" x14ac:dyDescent="0.2">
      <c r="A2103" s="15" t="s">
        <v>0</v>
      </c>
      <c r="B2103" s="16" t="s">
        <v>1667</v>
      </c>
      <c r="C2103" s="404"/>
      <c r="D2103" s="389" t="s">
        <v>1738</v>
      </c>
      <c r="F2103" s="499"/>
      <c r="G2103" s="407"/>
      <c r="H2103" s="13"/>
      <c r="I2103" s="500"/>
    </row>
    <row r="2104" spans="1:9" x14ac:dyDescent="0.2">
      <c r="A2104" s="15" t="s">
        <v>0</v>
      </c>
      <c r="B2104" s="16" t="s">
        <v>1667</v>
      </c>
      <c r="C2104" s="404"/>
      <c r="D2104" s="389" t="s">
        <v>1739</v>
      </c>
      <c r="F2104" s="499"/>
      <c r="G2104" s="407"/>
      <c r="H2104" s="13"/>
      <c r="I2104" s="500"/>
    </row>
    <row r="2105" spans="1:9" ht="22.5" x14ac:dyDescent="0.2">
      <c r="A2105" s="15" t="s">
        <v>0</v>
      </c>
      <c r="B2105" s="16" t="s">
        <v>1667</v>
      </c>
      <c r="C2105" s="404"/>
      <c r="D2105" s="389" t="s">
        <v>1740</v>
      </c>
      <c r="F2105" s="499"/>
      <c r="G2105" s="407"/>
      <c r="H2105" s="13"/>
      <c r="I2105" s="500"/>
    </row>
    <row r="2106" spans="1:9" x14ac:dyDescent="0.2">
      <c r="A2106" s="15" t="s">
        <v>0</v>
      </c>
      <c r="B2106" s="16" t="s">
        <v>1667</v>
      </c>
      <c r="C2106" s="404"/>
      <c r="D2106" s="389" t="s">
        <v>1741</v>
      </c>
      <c r="F2106" s="499"/>
      <c r="G2106" s="407"/>
      <c r="H2106" s="13"/>
      <c r="I2106" s="500"/>
    </row>
    <row r="2107" spans="1:9" x14ac:dyDescent="0.2">
      <c r="A2107" s="15" t="s">
        <v>0</v>
      </c>
      <c r="B2107" s="16" t="s">
        <v>1667</v>
      </c>
      <c r="C2107" s="404"/>
      <c r="D2107" s="36" t="s">
        <v>1742</v>
      </c>
      <c r="E2107" s="37" t="s">
        <v>136</v>
      </c>
      <c r="F2107" s="343">
        <v>1</v>
      </c>
      <c r="G2107" s="407"/>
      <c r="H2107" s="408">
        <f t="shared" ref="H2107:H2119" si="40">G2107*$F2107</f>
        <v>0</v>
      </c>
      <c r="I2107" s="417"/>
    </row>
    <row r="2108" spans="1:9" x14ac:dyDescent="0.2">
      <c r="A2108" s="15" t="s">
        <v>0</v>
      </c>
      <c r="B2108" s="16" t="s">
        <v>1667</v>
      </c>
      <c r="C2108" s="404"/>
      <c r="D2108" s="36" t="s">
        <v>1743</v>
      </c>
      <c r="E2108" s="37" t="s">
        <v>136</v>
      </c>
      <c r="F2108" s="343">
        <v>1</v>
      </c>
      <c r="G2108" s="407"/>
      <c r="H2108" s="408">
        <f t="shared" si="40"/>
        <v>0</v>
      </c>
      <c r="I2108" s="417"/>
    </row>
    <row r="2109" spans="1:9" ht="22.5" x14ac:dyDescent="0.2">
      <c r="A2109" s="15" t="s">
        <v>0</v>
      </c>
      <c r="B2109" s="16" t="s">
        <v>1667</v>
      </c>
      <c r="C2109" s="404"/>
      <c r="D2109" s="36" t="s">
        <v>1744</v>
      </c>
      <c r="E2109" s="37" t="s">
        <v>136</v>
      </c>
      <c r="F2109" s="343">
        <v>1</v>
      </c>
      <c r="G2109" s="407"/>
      <c r="H2109" s="408">
        <f t="shared" si="40"/>
        <v>0</v>
      </c>
      <c r="I2109" s="417"/>
    </row>
    <row r="2110" spans="1:9" x14ac:dyDescent="0.2">
      <c r="A2110" s="15" t="s">
        <v>0</v>
      </c>
      <c r="B2110" s="16" t="s">
        <v>1667</v>
      </c>
      <c r="C2110" s="404"/>
      <c r="D2110" s="36" t="s">
        <v>1745</v>
      </c>
      <c r="E2110" s="37" t="s">
        <v>136</v>
      </c>
      <c r="F2110" s="343">
        <v>2</v>
      </c>
      <c r="G2110" s="407"/>
      <c r="H2110" s="408">
        <f t="shared" si="40"/>
        <v>0</v>
      </c>
      <c r="I2110" s="417"/>
    </row>
    <row r="2111" spans="1:9" x14ac:dyDescent="0.2">
      <c r="A2111" s="15" t="s">
        <v>0</v>
      </c>
      <c r="B2111" s="16" t="s">
        <v>1667</v>
      </c>
      <c r="C2111" s="404"/>
      <c r="D2111" s="36" t="s">
        <v>1746</v>
      </c>
      <c r="E2111" s="37" t="s">
        <v>136</v>
      </c>
      <c r="F2111" s="343">
        <v>2</v>
      </c>
      <c r="G2111" s="407"/>
      <c r="H2111" s="408">
        <f t="shared" si="40"/>
        <v>0</v>
      </c>
      <c r="I2111" s="417"/>
    </row>
    <row r="2112" spans="1:9" x14ac:dyDescent="0.2">
      <c r="A2112" s="15" t="s">
        <v>0</v>
      </c>
      <c r="B2112" s="16" t="s">
        <v>1667</v>
      </c>
      <c r="C2112" s="404"/>
      <c r="D2112" s="36" t="s">
        <v>1747</v>
      </c>
      <c r="E2112" s="37" t="s">
        <v>136</v>
      </c>
      <c r="F2112" s="343">
        <v>2</v>
      </c>
      <c r="G2112" s="407"/>
      <c r="H2112" s="408">
        <f t="shared" si="40"/>
        <v>0</v>
      </c>
      <c r="I2112" s="417"/>
    </row>
    <row r="2113" spans="1:9" x14ac:dyDescent="0.2">
      <c r="A2113" s="15" t="s">
        <v>0</v>
      </c>
      <c r="B2113" s="16" t="s">
        <v>1667</v>
      </c>
      <c r="C2113" s="404"/>
      <c r="D2113" s="36" t="s">
        <v>1748</v>
      </c>
      <c r="E2113" s="37" t="s">
        <v>136</v>
      </c>
      <c r="F2113" s="343">
        <v>1</v>
      </c>
      <c r="G2113" s="407"/>
      <c r="H2113" s="408">
        <f t="shared" si="40"/>
        <v>0</v>
      </c>
      <c r="I2113" s="417"/>
    </row>
    <row r="2114" spans="1:9" x14ac:dyDescent="0.2">
      <c r="A2114" s="15" t="s">
        <v>0</v>
      </c>
      <c r="B2114" s="16" t="s">
        <v>1667</v>
      </c>
      <c r="C2114" s="404"/>
      <c r="D2114" s="36" t="s">
        <v>1749</v>
      </c>
      <c r="E2114" s="37" t="s">
        <v>136</v>
      </c>
      <c r="F2114" s="343">
        <v>1</v>
      </c>
      <c r="G2114" s="407"/>
      <c r="H2114" s="408">
        <f t="shared" si="40"/>
        <v>0</v>
      </c>
      <c r="I2114" s="417"/>
    </row>
    <row r="2115" spans="1:9" x14ac:dyDescent="0.2">
      <c r="A2115" s="15" t="s">
        <v>0</v>
      </c>
      <c r="B2115" s="16" t="s">
        <v>1667</v>
      </c>
      <c r="C2115" s="404"/>
      <c r="D2115" s="36" t="s">
        <v>1750</v>
      </c>
      <c r="E2115" s="37" t="s">
        <v>136</v>
      </c>
      <c r="F2115" s="343">
        <v>4</v>
      </c>
      <c r="G2115" s="407"/>
      <c r="H2115" s="408">
        <f t="shared" si="40"/>
        <v>0</v>
      </c>
      <c r="I2115" s="417"/>
    </row>
    <row r="2116" spans="1:9" x14ac:dyDescent="0.2">
      <c r="A2116" s="15" t="s">
        <v>0</v>
      </c>
      <c r="B2116" s="16" t="s">
        <v>1667</v>
      </c>
      <c r="C2116" s="404"/>
      <c r="D2116" s="36" t="s">
        <v>1751</v>
      </c>
      <c r="E2116" s="37" t="s">
        <v>136</v>
      </c>
      <c r="F2116" s="343">
        <v>6</v>
      </c>
      <c r="G2116" s="407"/>
      <c r="H2116" s="408">
        <f t="shared" si="40"/>
        <v>0</v>
      </c>
      <c r="I2116" s="417"/>
    </row>
    <row r="2117" spans="1:9" x14ac:dyDescent="0.2">
      <c r="A2117" s="15" t="s">
        <v>0</v>
      </c>
      <c r="B2117" s="16" t="s">
        <v>1667</v>
      </c>
      <c r="C2117" s="404"/>
      <c r="D2117" s="36" t="s">
        <v>1752</v>
      </c>
      <c r="E2117" s="37" t="s">
        <v>136</v>
      </c>
      <c r="F2117" s="343">
        <f>F2113+F2114</f>
        <v>2</v>
      </c>
      <c r="G2117" s="407"/>
      <c r="H2117" s="408">
        <f t="shared" si="40"/>
        <v>0</v>
      </c>
      <c r="I2117" s="417"/>
    </row>
    <row r="2118" spans="1:9" x14ac:dyDescent="0.2">
      <c r="A2118" s="15" t="s">
        <v>0</v>
      </c>
      <c r="B2118" s="16" t="s">
        <v>1667</v>
      </c>
      <c r="C2118" s="404"/>
      <c r="D2118" s="36" t="s">
        <v>1753</v>
      </c>
      <c r="E2118" s="37" t="s">
        <v>136</v>
      </c>
      <c r="F2118" s="343">
        <f>F2115</f>
        <v>4</v>
      </c>
      <c r="G2118" s="407"/>
      <c r="H2118" s="408">
        <f t="shared" si="40"/>
        <v>0</v>
      </c>
      <c r="I2118" s="417"/>
    </row>
    <row r="2119" spans="1:9" x14ac:dyDescent="0.2">
      <c r="A2119" s="15" t="s">
        <v>0</v>
      </c>
      <c r="B2119" s="16" t="s">
        <v>1667</v>
      </c>
      <c r="C2119" s="404"/>
      <c r="D2119" s="36" t="s">
        <v>1754</v>
      </c>
      <c r="E2119" s="37" t="s">
        <v>136</v>
      </c>
      <c r="F2119" s="343">
        <f>F2116</f>
        <v>6</v>
      </c>
      <c r="G2119" s="407"/>
      <c r="H2119" s="408">
        <f t="shared" si="40"/>
        <v>0</v>
      </c>
      <c r="I2119" s="417"/>
    </row>
    <row r="2120" spans="1:9" ht="22.5" x14ac:dyDescent="0.2">
      <c r="A2120" s="15" t="s">
        <v>0</v>
      </c>
      <c r="B2120" s="16" t="s">
        <v>1667</v>
      </c>
      <c r="C2120" s="404"/>
      <c r="D2120" s="387" t="s">
        <v>1728</v>
      </c>
      <c r="E2120" s="37" t="s">
        <v>1094</v>
      </c>
      <c r="F2120" s="343">
        <v>1</v>
      </c>
      <c r="G2120" s="407"/>
      <c r="H2120" s="408">
        <f>$F2120*G2120</f>
        <v>0</v>
      </c>
      <c r="I2120" s="417"/>
    </row>
    <row r="2121" spans="1:9" ht="33.75" x14ac:dyDescent="0.2">
      <c r="A2121" s="15" t="s">
        <v>0</v>
      </c>
      <c r="B2121" s="16" t="s">
        <v>1667</v>
      </c>
      <c r="C2121" s="404" t="s">
        <v>108</v>
      </c>
      <c r="D2121" s="387" t="s">
        <v>1729</v>
      </c>
      <c r="E2121" s="37" t="s">
        <v>1094</v>
      </c>
      <c r="F2121" s="343">
        <v>1</v>
      </c>
      <c r="G2121" s="407"/>
      <c r="H2121" s="408">
        <f>$F2121*G2121</f>
        <v>0</v>
      </c>
      <c r="I2121" s="417"/>
    </row>
    <row r="2122" spans="1:9" ht="33.75" hidden="1" x14ac:dyDescent="0.2">
      <c r="A2122" s="15" t="s">
        <v>0</v>
      </c>
      <c r="B2122" s="429"/>
      <c r="C2122" s="404" t="s">
        <v>111</v>
      </c>
      <c r="D2122" s="387" t="s">
        <v>1419</v>
      </c>
      <c r="E2122" s="37" t="s">
        <v>1094</v>
      </c>
      <c r="F2122" s="343">
        <v>1</v>
      </c>
      <c r="G2122" s="407"/>
      <c r="H2122" s="408">
        <f>$F2122*G2122</f>
        <v>0</v>
      </c>
      <c r="I2122" s="494"/>
    </row>
    <row r="2123" spans="1:9" ht="12.75" hidden="1" x14ac:dyDescent="0.2">
      <c r="A2123" s="15" t="s">
        <v>0</v>
      </c>
      <c r="B2123" s="429"/>
      <c r="C2123" s="404"/>
      <c r="D2123" s="387"/>
      <c r="E2123" s="30"/>
      <c r="F2123" s="493"/>
      <c r="G2123" s="407"/>
      <c r="H2123" s="13"/>
      <c r="I2123" s="494"/>
    </row>
    <row r="2124" spans="1:9" ht="22.5" x14ac:dyDescent="0.2">
      <c r="A2124" s="15" t="s">
        <v>0</v>
      </c>
      <c r="B2124" s="16" t="s">
        <v>1667</v>
      </c>
      <c r="C2124" s="400">
        <v>2</v>
      </c>
      <c r="D2124" s="36" t="s">
        <v>1755</v>
      </c>
      <c r="F2124" s="501"/>
      <c r="G2124" s="407"/>
      <c r="H2124" s="13"/>
      <c r="I2124" s="502"/>
    </row>
    <row r="2125" spans="1:9" x14ac:dyDescent="0.2">
      <c r="A2125" s="15" t="s">
        <v>0</v>
      </c>
      <c r="B2125" s="16" t="s">
        <v>1667</v>
      </c>
      <c r="C2125" s="404"/>
      <c r="D2125" s="36" t="s">
        <v>1756</v>
      </c>
      <c r="E2125" s="37"/>
      <c r="F2125" s="501"/>
      <c r="G2125" s="407"/>
      <c r="H2125" s="13"/>
      <c r="I2125" s="502"/>
    </row>
    <row r="2126" spans="1:9" ht="78.75" x14ac:dyDescent="0.2">
      <c r="A2126" s="15" t="s">
        <v>0</v>
      </c>
      <c r="B2126" s="16" t="s">
        <v>1667</v>
      </c>
      <c r="C2126" s="404"/>
      <c r="D2126" s="379" t="s">
        <v>1757</v>
      </c>
      <c r="E2126" s="15" t="s">
        <v>1094</v>
      </c>
      <c r="F2126" s="343">
        <v>1</v>
      </c>
      <c r="G2126" s="407"/>
      <c r="H2126" s="408">
        <f>G2126*$F2126</f>
        <v>0</v>
      </c>
      <c r="I2126" s="417"/>
    </row>
    <row r="2127" spans="1:9" ht="33.75" x14ac:dyDescent="0.2">
      <c r="A2127" s="15" t="s">
        <v>0</v>
      </c>
      <c r="B2127" s="16" t="s">
        <v>1667</v>
      </c>
      <c r="C2127" s="404"/>
      <c r="D2127" s="379" t="s">
        <v>1758</v>
      </c>
      <c r="E2127" s="15" t="s">
        <v>1094</v>
      </c>
      <c r="F2127" s="343">
        <v>2</v>
      </c>
      <c r="G2127" s="407"/>
      <c r="H2127" s="408">
        <f>G2127*$F2127</f>
        <v>0</v>
      </c>
      <c r="I2127" s="417"/>
    </row>
    <row r="2128" spans="1:9" ht="56.25" x14ac:dyDescent="0.2">
      <c r="A2128" s="15" t="s">
        <v>0</v>
      </c>
      <c r="B2128" s="16" t="s">
        <v>1667</v>
      </c>
      <c r="C2128" s="400"/>
      <c r="D2128" s="402" t="s">
        <v>1759</v>
      </c>
      <c r="E2128" s="37" t="s">
        <v>1094</v>
      </c>
      <c r="F2128" s="418">
        <v>1</v>
      </c>
      <c r="G2128" s="407"/>
      <c r="H2128" s="408">
        <f>G2128*$F2128</f>
        <v>0</v>
      </c>
      <c r="I2128" s="419"/>
    </row>
    <row r="2129" spans="1:9" x14ac:dyDescent="0.2">
      <c r="A2129" s="15" t="s">
        <v>0</v>
      </c>
      <c r="B2129" s="16" t="s">
        <v>1667</v>
      </c>
      <c r="C2129" s="404"/>
      <c r="D2129" s="421" t="s">
        <v>1760</v>
      </c>
      <c r="E2129" s="37" t="s">
        <v>136</v>
      </c>
      <c r="F2129" s="343">
        <v>1</v>
      </c>
      <c r="G2129" s="407"/>
      <c r="H2129" s="408">
        <f>G2129*$F2129</f>
        <v>0</v>
      </c>
      <c r="I2129" s="417"/>
    </row>
    <row r="2130" spans="1:9" ht="33.75" x14ac:dyDescent="0.2">
      <c r="A2130" s="15" t="s">
        <v>0</v>
      </c>
      <c r="B2130" s="16" t="s">
        <v>1667</v>
      </c>
      <c r="C2130" s="400"/>
      <c r="D2130" s="503" t="s">
        <v>1761</v>
      </c>
      <c r="E2130" s="401"/>
      <c r="F2130" s="374"/>
      <c r="G2130" s="407"/>
      <c r="H2130" s="29" t="str">
        <f>IF(AND(F2130&gt;0,G2130&gt;0),F2130*G2130,"")</f>
        <v/>
      </c>
      <c r="I2130" s="376"/>
    </row>
    <row r="2131" spans="1:9" ht="90" x14ac:dyDescent="0.2">
      <c r="A2131" s="15" t="s">
        <v>0</v>
      </c>
      <c r="B2131" s="16" t="s">
        <v>1667</v>
      </c>
      <c r="C2131" s="410"/>
      <c r="D2131" s="383" t="s">
        <v>1762</v>
      </c>
      <c r="E2131" s="401"/>
      <c r="F2131" s="374"/>
      <c r="G2131" s="407"/>
      <c r="H2131" s="29" t="str">
        <f>IF(AND(F2131&gt;0,G2131&gt;0),F2131*G2131,"")</f>
        <v/>
      </c>
      <c r="I2131" s="376"/>
    </row>
    <row r="2132" spans="1:9" ht="22.5" x14ac:dyDescent="0.2">
      <c r="A2132" s="15" t="s">
        <v>0</v>
      </c>
      <c r="B2132" s="16" t="s">
        <v>1667</v>
      </c>
      <c r="C2132" s="410"/>
      <c r="D2132" s="383" t="s">
        <v>1763</v>
      </c>
      <c r="E2132" s="37" t="s">
        <v>136</v>
      </c>
      <c r="F2132" s="418">
        <v>3</v>
      </c>
      <c r="G2132" s="407"/>
      <c r="H2132" s="408">
        <f>G2132*$F2132</f>
        <v>0</v>
      </c>
      <c r="I2132" s="419"/>
    </row>
    <row r="2133" spans="1:9" ht="33.75" x14ac:dyDescent="0.2">
      <c r="A2133" s="15" t="s">
        <v>0</v>
      </c>
      <c r="B2133" s="16" t="s">
        <v>1667</v>
      </c>
      <c r="C2133" s="404" t="s">
        <v>108</v>
      </c>
      <c r="D2133" s="387" t="s">
        <v>1729</v>
      </c>
      <c r="E2133" s="30" t="s">
        <v>1094</v>
      </c>
      <c r="F2133" s="472">
        <v>1</v>
      </c>
      <c r="G2133" s="407"/>
      <c r="H2133" s="408">
        <f>$F2133*G2133</f>
        <v>0</v>
      </c>
      <c r="I2133" s="473"/>
    </row>
    <row r="2134" spans="1:9" ht="33.75" hidden="1" x14ac:dyDescent="0.2">
      <c r="A2134" s="15" t="s">
        <v>0</v>
      </c>
      <c r="B2134" s="429"/>
      <c r="C2134" s="404" t="s">
        <v>111</v>
      </c>
      <c r="D2134" s="387" t="s">
        <v>1419</v>
      </c>
      <c r="E2134" s="412" t="s">
        <v>1094</v>
      </c>
      <c r="F2134" s="415">
        <v>1</v>
      </c>
      <c r="G2134" s="407"/>
      <c r="H2134" s="408">
        <f>$F2134*G2134</f>
        <v>0</v>
      </c>
      <c r="I2134" s="416"/>
    </row>
    <row r="2135" spans="1:9" ht="12.75" hidden="1" x14ac:dyDescent="0.2">
      <c r="A2135" s="15" t="s">
        <v>0</v>
      </c>
      <c r="B2135" s="429"/>
      <c r="C2135" s="410"/>
      <c r="D2135" s="383"/>
      <c r="E2135" s="401"/>
      <c r="F2135" s="374"/>
      <c r="G2135" s="407"/>
      <c r="H2135" s="29"/>
      <c r="I2135" s="376"/>
    </row>
    <row r="2136" spans="1:9" hidden="1" x14ac:dyDescent="0.2">
      <c r="A2136" s="15" t="s">
        <v>0</v>
      </c>
      <c r="B2136" s="28"/>
      <c r="C2136" s="410"/>
      <c r="D2136" s="387" t="s">
        <v>1764</v>
      </c>
      <c r="E2136" s="401"/>
      <c r="F2136" s="374"/>
      <c r="G2136" s="407"/>
      <c r="H2136" s="29"/>
      <c r="I2136" s="376"/>
    </row>
    <row r="2137" spans="1:9" hidden="1" x14ac:dyDescent="0.2">
      <c r="A2137" s="15" t="s">
        <v>0</v>
      </c>
      <c r="B2137" s="28"/>
      <c r="C2137" s="410"/>
      <c r="D2137" s="387" t="s">
        <v>1765</v>
      </c>
      <c r="E2137" s="37" t="s">
        <v>136</v>
      </c>
      <c r="F2137" s="418">
        <v>4</v>
      </c>
      <c r="G2137" s="407"/>
      <c r="H2137" s="408">
        <f>$F2137*G2137</f>
        <v>0</v>
      </c>
      <c r="I2137" s="419"/>
    </row>
    <row r="2138" spans="1:9" hidden="1" x14ac:dyDescent="0.2">
      <c r="A2138" s="15" t="s">
        <v>0</v>
      </c>
      <c r="B2138" s="28"/>
      <c r="C2138" s="410"/>
      <c r="D2138" s="387" t="s">
        <v>1900</v>
      </c>
      <c r="E2138" s="37" t="s">
        <v>136</v>
      </c>
      <c r="F2138" s="418">
        <v>1</v>
      </c>
      <c r="G2138" s="407"/>
      <c r="H2138" s="408">
        <f>$F2138*G2138</f>
        <v>0</v>
      </c>
      <c r="I2138" s="419"/>
    </row>
    <row r="2139" spans="1:9" hidden="1" x14ac:dyDescent="0.2">
      <c r="A2139" s="15" t="s">
        <v>0</v>
      </c>
      <c r="B2139" s="28"/>
      <c r="C2139" s="410"/>
      <c r="D2139" s="387" t="s">
        <v>1901</v>
      </c>
      <c r="E2139" s="37" t="s">
        <v>136</v>
      </c>
      <c r="F2139" s="418">
        <v>1</v>
      </c>
      <c r="G2139" s="407"/>
      <c r="H2139" s="408">
        <f>$F2139*G2139</f>
        <v>0</v>
      </c>
      <c r="I2139" s="419"/>
    </row>
    <row r="2140" spans="1:9" hidden="1" x14ac:dyDescent="0.2">
      <c r="A2140" s="15" t="s">
        <v>0</v>
      </c>
      <c r="B2140" s="28"/>
      <c r="C2140" s="404"/>
      <c r="D2140" s="383"/>
      <c r="F2140" s="501"/>
      <c r="G2140" s="407"/>
      <c r="H2140" s="13"/>
      <c r="I2140" s="502"/>
    </row>
    <row r="2141" spans="1:9" ht="22.5" x14ac:dyDescent="0.2">
      <c r="A2141" s="15" t="s">
        <v>0</v>
      </c>
      <c r="B2141" s="16" t="s">
        <v>1667</v>
      </c>
      <c r="C2141" s="400">
        <v>3</v>
      </c>
      <c r="D2141" s="364" t="s">
        <v>1769</v>
      </c>
      <c r="F2141" s="345"/>
      <c r="G2141" s="407"/>
      <c r="H2141" s="13"/>
      <c r="I2141" s="378"/>
    </row>
    <row r="2142" spans="1:9" x14ac:dyDescent="0.2">
      <c r="A2142" s="15" t="s">
        <v>0</v>
      </c>
      <c r="B2142" s="16" t="s">
        <v>1667</v>
      </c>
      <c r="C2142" s="404"/>
      <c r="D2142" s="36" t="s">
        <v>1770</v>
      </c>
      <c r="F2142" s="345"/>
      <c r="G2142" s="407"/>
      <c r="H2142" s="13"/>
      <c r="I2142" s="378"/>
    </row>
    <row r="2143" spans="1:9" x14ac:dyDescent="0.2">
      <c r="A2143" s="15" t="s">
        <v>0</v>
      </c>
      <c r="B2143" s="16" t="s">
        <v>1667</v>
      </c>
      <c r="C2143" s="404"/>
      <c r="D2143" s="36" t="s">
        <v>1771</v>
      </c>
      <c r="F2143" s="345"/>
      <c r="G2143" s="407"/>
      <c r="H2143" s="13"/>
      <c r="I2143" s="378"/>
    </row>
    <row r="2144" spans="1:9" x14ac:dyDescent="0.2">
      <c r="A2144" s="15" t="s">
        <v>0</v>
      </c>
      <c r="B2144" s="16" t="s">
        <v>1667</v>
      </c>
      <c r="C2144" s="404"/>
      <c r="D2144" s="36" t="s">
        <v>1772</v>
      </c>
      <c r="F2144" s="345"/>
      <c r="G2144" s="407"/>
      <c r="H2144" s="13"/>
      <c r="I2144" s="378"/>
    </row>
    <row r="2145" spans="1:9" x14ac:dyDescent="0.2">
      <c r="A2145" s="15" t="s">
        <v>0</v>
      </c>
      <c r="B2145" s="16" t="s">
        <v>1667</v>
      </c>
      <c r="C2145" s="404"/>
      <c r="D2145" s="36" t="s">
        <v>1773</v>
      </c>
      <c r="F2145" s="345"/>
      <c r="G2145" s="407"/>
      <c r="H2145" s="13"/>
      <c r="I2145" s="378"/>
    </row>
    <row r="2146" spans="1:9" x14ac:dyDescent="0.2">
      <c r="A2146" s="15" t="s">
        <v>0</v>
      </c>
      <c r="B2146" s="16" t="s">
        <v>1667</v>
      </c>
      <c r="C2146" s="404"/>
      <c r="D2146" s="36" t="s">
        <v>1774</v>
      </c>
      <c r="F2146" s="345"/>
      <c r="G2146" s="407"/>
      <c r="H2146" s="13"/>
      <c r="I2146" s="378"/>
    </row>
    <row r="2147" spans="1:9" x14ac:dyDescent="0.2">
      <c r="A2147" s="15" t="s">
        <v>0</v>
      </c>
      <c r="B2147" s="16" t="s">
        <v>1667</v>
      </c>
      <c r="C2147" s="404"/>
      <c r="D2147" s="36" t="s">
        <v>1775</v>
      </c>
      <c r="F2147" s="343"/>
      <c r="G2147" s="407"/>
      <c r="H2147" s="408"/>
      <c r="I2147" s="417"/>
    </row>
    <row r="2148" spans="1:9" x14ac:dyDescent="0.2">
      <c r="A2148" s="15" t="s">
        <v>0</v>
      </c>
      <c r="B2148" s="16" t="s">
        <v>1667</v>
      </c>
      <c r="C2148" s="404"/>
      <c r="D2148" s="36" t="s">
        <v>1776</v>
      </c>
      <c r="E2148" s="15" t="s">
        <v>1094</v>
      </c>
      <c r="F2148" s="343">
        <v>1</v>
      </c>
      <c r="G2148" s="407"/>
      <c r="H2148" s="408">
        <f>$F2148*G2148</f>
        <v>0</v>
      </c>
      <c r="I2148" s="417"/>
    </row>
    <row r="2149" spans="1:9" ht="12.75" hidden="1" x14ac:dyDescent="0.2">
      <c r="A2149" s="15" t="s">
        <v>0</v>
      </c>
      <c r="B2149" s="429"/>
      <c r="C2149" s="404"/>
      <c r="F2149" s="343"/>
      <c r="G2149" s="407"/>
      <c r="H2149" s="408"/>
      <c r="I2149" s="417"/>
    </row>
    <row r="2150" spans="1:9" hidden="1" x14ac:dyDescent="0.2">
      <c r="A2150" s="15" t="s">
        <v>0</v>
      </c>
      <c r="B2150" s="28"/>
      <c r="C2150" s="400">
        <v>4</v>
      </c>
      <c r="D2150" s="389" t="s">
        <v>1777</v>
      </c>
      <c r="E2150" s="37" t="s">
        <v>1094</v>
      </c>
      <c r="F2150" s="418">
        <v>1</v>
      </c>
      <c r="G2150" s="407"/>
      <c r="H2150" s="408">
        <f>$F2150*G2150</f>
        <v>0</v>
      </c>
      <c r="I2150" s="419"/>
    </row>
    <row r="2151" spans="1:9" hidden="1" x14ac:dyDescent="0.2">
      <c r="A2151" s="15" t="s">
        <v>0</v>
      </c>
      <c r="B2151" s="28"/>
      <c r="C2151" s="401"/>
      <c r="D2151" s="389"/>
      <c r="E2151" s="37"/>
      <c r="F2151" s="374"/>
      <c r="G2151" s="407"/>
      <c r="H2151" s="29"/>
      <c r="I2151" s="376"/>
    </row>
    <row r="2152" spans="1:9" hidden="1" x14ac:dyDescent="0.2">
      <c r="A2152" s="15" t="s">
        <v>221</v>
      </c>
      <c r="B2152" s="347"/>
      <c r="C2152" s="422" t="s">
        <v>1888</v>
      </c>
      <c r="D2152" s="423" t="str">
        <f>"UKUPNO: "&amp;D2038</f>
        <v>UKUPNO: PRATEĆE ELEKTROINSTALACIJE</v>
      </c>
      <c r="E2152" s="424"/>
      <c r="F2152" s="425"/>
      <c r="G2152" s="426"/>
      <c r="H2152" s="348">
        <f>SUM(H2041:H2151)</f>
        <v>0</v>
      </c>
      <c r="I2152" s="427"/>
    </row>
    <row r="2153" spans="1:9" hidden="1" x14ac:dyDescent="0.2">
      <c r="A2153" s="15" t="s">
        <v>0</v>
      </c>
      <c r="B2153" s="28"/>
      <c r="C2153" s="398" t="s">
        <v>1902</v>
      </c>
      <c r="D2153" s="399" t="s">
        <v>1903</v>
      </c>
      <c r="F2153" s="345"/>
      <c r="G2153" s="407"/>
      <c r="H2153" s="13"/>
      <c r="I2153" s="378"/>
    </row>
    <row r="2154" spans="1:9" hidden="1" x14ac:dyDescent="0.2">
      <c r="A2154" s="15" t="s">
        <v>0</v>
      </c>
      <c r="C2154" s="398"/>
      <c r="D2154" s="399"/>
      <c r="F2154" s="345"/>
      <c r="G2154" s="407"/>
      <c r="H2154" s="13"/>
      <c r="I2154" s="378"/>
    </row>
    <row r="2155" spans="1:9" hidden="1" x14ac:dyDescent="0.2">
      <c r="A2155" s="15" t="s">
        <v>0</v>
      </c>
      <c r="C2155" s="398" t="s">
        <v>1904</v>
      </c>
      <c r="D2155" s="399" t="s">
        <v>1078</v>
      </c>
      <c r="E2155" s="398"/>
      <c r="F2155" s="374"/>
      <c r="G2155" s="407"/>
      <c r="H2155" s="29"/>
      <c r="I2155" s="376"/>
    </row>
    <row r="2156" spans="1:9" hidden="1" x14ac:dyDescent="0.2">
      <c r="A2156" s="15" t="s">
        <v>0</v>
      </c>
      <c r="C2156" s="340"/>
      <c r="F2156" s="345"/>
      <c r="G2156" s="407"/>
      <c r="H2156" s="13"/>
      <c r="I2156" s="378"/>
    </row>
    <row r="2157" spans="1:9" ht="33.75" x14ac:dyDescent="0.2">
      <c r="A2157" s="15" t="s">
        <v>0</v>
      </c>
      <c r="B2157" s="16" t="s">
        <v>1079</v>
      </c>
      <c r="C2157" s="400">
        <v>1</v>
      </c>
      <c r="D2157" s="387" t="s">
        <v>1905</v>
      </c>
      <c r="E2157" s="401"/>
      <c r="F2157" s="374"/>
      <c r="G2157" s="407"/>
      <c r="H2157" s="29"/>
      <c r="I2157" s="376"/>
    </row>
    <row r="2158" spans="1:9" ht="45" x14ac:dyDescent="0.2">
      <c r="A2158" s="15" t="s">
        <v>0</v>
      </c>
      <c r="B2158" s="16" t="s">
        <v>1079</v>
      </c>
      <c r="C2158" s="401"/>
      <c r="D2158" s="387" t="s">
        <v>1081</v>
      </c>
      <c r="E2158" s="401"/>
      <c r="F2158" s="374"/>
      <c r="G2158" s="407"/>
      <c r="H2158" s="29"/>
      <c r="I2158" s="376"/>
    </row>
    <row r="2159" spans="1:9" ht="22.5" x14ac:dyDescent="0.2">
      <c r="A2159" s="15" t="s">
        <v>0</v>
      </c>
      <c r="B2159" s="16" t="s">
        <v>1079</v>
      </c>
      <c r="C2159" s="401"/>
      <c r="D2159" s="387" t="s">
        <v>1082</v>
      </c>
      <c r="E2159" s="401"/>
      <c r="F2159" s="374"/>
      <c r="G2159" s="407"/>
      <c r="H2159" s="29"/>
      <c r="I2159" s="376"/>
    </row>
    <row r="2160" spans="1:9" x14ac:dyDescent="0.2">
      <c r="A2160" s="15" t="s">
        <v>0</v>
      </c>
      <c r="B2160" s="16" t="s">
        <v>1079</v>
      </c>
      <c r="C2160" s="401"/>
      <c r="D2160" s="388" t="s">
        <v>1083</v>
      </c>
      <c r="E2160" s="401"/>
      <c r="F2160" s="374"/>
      <c r="G2160" s="407"/>
      <c r="H2160" s="29"/>
      <c r="I2160" s="376"/>
    </row>
    <row r="2161" spans="1:9" ht="45" x14ac:dyDescent="0.2">
      <c r="A2161" s="15" t="s">
        <v>0</v>
      </c>
      <c r="B2161" s="16" t="s">
        <v>1079</v>
      </c>
      <c r="C2161" s="401"/>
      <c r="D2161" s="402" t="s">
        <v>1906</v>
      </c>
      <c r="E2161" s="401"/>
      <c r="F2161" s="374"/>
      <c r="G2161" s="407"/>
      <c r="H2161" s="29"/>
      <c r="I2161" s="376"/>
    </row>
    <row r="2162" spans="1:9" ht="22.5" x14ac:dyDescent="0.2">
      <c r="A2162" s="15" t="s">
        <v>0</v>
      </c>
      <c r="B2162" s="16" t="s">
        <v>1079</v>
      </c>
      <c r="C2162" s="401"/>
      <c r="D2162" s="403" t="s">
        <v>1907</v>
      </c>
      <c r="E2162" s="401"/>
      <c r="F2162" s="374"/>
      <c r="G2162" s="407"/>
      <c r="H2162" s="29"/>
      <c r="I2162" s="376"/>
    </row>
    <row r="2163" spans="1:9" ht="78.75" x14ac:dyDescent="0.2">
      <c r="A2163" s="15" t="s">
        <v>0</v>
      </c>
      <c r="B2163" s="16" t="s">
        <v>1079</v>
      </c>
      <c r="C2163" s="401"/>
      <c r="D2163" s="403" t="s">
        <v>1783</v>
      </c>
      <c r="E2163" s="401"/>
      <c r="F2163" s="374"/>
      <c r="G2163" s="407"/>
      <c r="H2163" s="29"/>
      <c r="I2163" s="376"/>
    </row>
    <row r="2164" spans="1:9" ht="67.5" x14ac:dyDescent="0.2">
      <c r="A2164" s="15" t="s">
        <v>0</v>
      </c>
      <c r="B2164" s="16" t="s">
        <v>1079</v>
      </c>
      <c r="C2164" s="401"/>
      <c r="D2164" s="388" t="s">
        <v>1087</v>
      </c>
      <c r="E2164" s="37"/>
      <c r="F2164" s="374"/>
      <c r="G2164" s="407"/>
      <c r="H2164" s="29"/>
      <c r="I2164" s="376"/>
    </row>
    <row r="2165" spans="1:9" ht="33.75" x14ac:dyDescent="0.2">
      <c r="A2165" s="15" t="s">
        <v>0</v>
      </c>
      <c r="B2165" s="16" t="s">
        <v>1079</v>
      </c>
      <c r="C2165" s="401"/>
      <c r="D2165" s="388" t="s">
        <v>1908</v>
      </c>
      <c r="E2165" s="401"/>
      <c r="F2165" s="374"/>
      <c r="G2165" s="407"/>
      <c r="H2165" s="29"/>
      <c r="I2165" s="376"/>
    </row>
    <row r="2166" spans="1:9" ht="33.75" x14ac:dyDescent="0.2">
      <c r="A2166" s="15" t="s">
        <v>0</v>
      </c>
      <c r="B2166" s="16" t="s">
        <v>1079</v>
      </c>
      <c r="C2166" s="401"/>
      <c r="D2166" s="388" t="s">
        <v>1089</v>
      </c>
      <c r="E2166" s="401"/>
      <c r="F2166" s="374"/>
      <c r="G2166" s="407"/>
      <c r="H2166" s="29"/>
      <c r="I2166" s="376"/>
    </row>
    <row r="2167" spans="1:9" x14ac:dyDescent="0.2">
      <c r="A2167" s="15" t="s">
        <v>0</v>
      </c>
      <c r="B2167" s="16" t="s">
        <v>1079</v>
      </c>
      <c r="C2167" s="401"/>
      <c r="D2167" s="388" t="s">
        <v>1909</v>
      </c>
      <c r="E2167" s="401"/>
      <c r="F2167" s="374"/>
      <c r="G2167" s="407"/>
      <c r="H2167" s="29"/>
      <c r="I2167" s="376"/>
    </row>
    <row r="2168" spans="1:9" x14ac:dyDescent="0.2">
      <c r="A2168" s="15" t="s">
        <v>0</v>
      </c>
      <c r="B2168" s="16" t="s">
        <v>1079</v>
      </c>
      <c r="C2168" s="401"/>
      <c r="D2168" s="388" t="s">
        <v>1091</v>
      </c>
      <c r="E2168" s="37"/>
      <c r="F2168" s="374"/>
      <c r="G2168" s="407"/>
      <c r="H2168" s="29"/>
      <c r="I2168" s="376"/>
    </row>
    <row r="2169" spans="1:9" x14ac:dyDescent="0.2">
      <c r="A2169" s="15" t="s">
        <v>0</v>
      </c>
      <c r="B2169" s="16" t="s">
        <v>1079</v>
      </c>
      <c r="C2169" s="401"/>
      <c r="D2169" s="506" t="s">
        <v>1910</v>
      </c>
      <c r="E2169" s="37"/>
      <c r="F2169" s="374"/>
      <c r="G2169" s="407"/>
      <c r="H2169" s="29"/>
      <c r="I2169" s="376"/>
    </row>
    <row r="2170" spans="1:9" x14ac:dyDescent="0.2">
      <c r="A2170" s="15" t="s">
        <v>0</v>
      </c>
      <c r="B2170" s="16" t="s">
        <v>1079</v>
      </c>
      <c r="C2170" s="404" t="s">
        <v>108</v>
      </c>
      <c r="D2170" s="405" t="s">
        <v>1093</v>
      </c>
      <c r="E2170" s="37" t="s">
        <v>1094</v>
      </c>
      <c r="F2170" s="406">
        <v>1</v>
      </c>
      <c r="G2170" s="407"/>
      <c r="H2170" s="408">
        <f>$F2170*G2170</f>
        <v>0</v>
      </c>
      <c r="I2170" s="409"/>
    </row>
    <row r="2171" spans="1:9" ht="33.75" hidden="1" x14ac:dyDescent="0.2">
      <c r="A2171" s="15" t="s">
        <v>0</v>
      </c>
      <c r="C2171" s="404" t="s">
        <v>111</v>
      </c>
      <c r="D2171" s="405" t="s">
        <v>126</v>
      </c>
      <c r="E2171" s="37" t="s">
        <v>1094</v>
      </c>
      <c r="F2171" s="406">
        <v>1</v>
      </c>
      <c r="G2171" s="407"/>
      <c r="H2171" s="408">
        <f>$F2171*G2171</f>
        <v>0</v>
      </c>
      <c r="I2171" s="409"/>
    </row>
    <row r="2172" spans="1:9" hidden="1" x14ac:dyDescent="0.2">
      <c r="A2172" s="15" t="s">
        <v>0</v>
      </c>
      <c r="B2172" s="28"/>
      <c r="C2172" s="401"/>
      <c r="D2172" s="388"/>
      <c r="E2172" s="37"/>
      <c r="F2172" s="374"/>
      <c r="G2172" s="407"/>
      <c r="H2172" s="29"/>
      <c r="I2172" s="376"/>
    </row>
    <row r="2173" spans="1:9" hidden="1" x14ac:dyDescent="0.2">
      <c r="A2173" s="15" t="s">
        <v>0</v>
      </c>
      <c r="B2173" s="28"/>
      <c r="C2173" s="400">
        <v>2</v>
      </c>
      <c r="D2173" s="388" t="s">
        <v>1095</v>
      </c>
      <c r="E2173" s="37"/>
      <c r="F2173" s="374"/>
      <c r="G2173" s="407"/>
      <c r="H2173" s="29"/>
      <c r="I2173" s="376"/>
    </row>
    <row r="2174" spans="1:9" hidden="1" x14ac:dyDescent="0.2">
      <c r="A2174" s="15" t="s">
        <v>0</v>
      </c>
      <c r="B2174" s="28"/>
      <c r="C2174" s="401"/>
      <c r="D2174" s="388" t="s">
        <v>1096</v>
      </c>
      <c r="E2174" s="37" t="s">
        <v>358</v>
      </c>
      <c r="F2174" s="374">
        <v>575</v>
      </c>
      <c r="G2174" s="407"/>
      <c r="H2174" s="408">
        <f>$F2174*G2174</f>
        <v>0</v>
      </c>
      <c r="I2174" s="376"/>
    </row>
    <row r="2175" spans="1:9" hidden="1" x14ac:dyDescent="0.2">
      <c r="A2175" s="15" t="s">
        <v>0</v>
      </c>
      <c r="B2175" s="28"/>
      <c r="C2175" s="401"/>
      <c r="D2175" s="388" t="s">
        <v>1097</v>
      </c>
      <c r="E2175" s="37" t="s">
        <v>358</v>
      </c>
      <c r="F2175" s="374">
        <v>625</v>
      </c>
      <c r="G2175" s="407"/>
      <c r="H2175" s="408">
        <f>$F2175*G2175</f>
        <v>0</v>
      </c>
      <c r="I2175" s="376"/>
    </row>
    <row r="2176" spans="1:9" hidden="1" x14ac:dyDescent="0.2">
      <c r="A2176" s="15" t="s">
        <v>0</v>
      </c>
      <c r="B2176" s="28"/>
      <c r="C2176" s="401"/>
      <c r="D2176" s="388" t="s">
        <v>1098</v>
      </c>
      <c r="E2176" s="37" t="s">
        <v>358</v>
      </c>
      <c r="F2176" s="374">
        <v>175</v>
      </c>
      <c r="G2176" s="407"/>
      <c r="H2176" s="408">
        <f>$F2176*G2176</f>
        <v>0</v>
      </c>
      <c r="I2176" s="376"/>
    </row>
    <row r="2177" spans="1:9" hidden="1" x14ac:dyDescent="0.2">
      <c r="A2177" s="15" t="s">
        <v>0</v>
      </c>
      <c r="B2177" s="28"/>
      <c r="C2177" s="410"/>
      <c r="D2177" s="388" t="s">
        <v>1099</v>
      </c>
      <c r="E2177" s="37" t="s">
        <v>358</v>
      </c>
      <c r="F2177" s="374">
        <v>175</v>
      </c>
      <c r="G2177" s="407"/>
      <c r="H2177" s="408">
        <f>$F2177*G2177</f>
        <v>0</v>
      </c>
      <c r="I2177" s="376"/>
    </row>
    <row r="2178" spans="1:9" hidden="1" x14ac:dyDescent="0.2">
      <c r="A2178" s="15" t="s">
        <v>0</v>
      </c>
      <c r="B2178" s="28"/>
      <c r="C2178" s="401"/>
      <c r="D2178" s="411"/>
      <c r="E2178" s="37"/>
      <c r="F2178" s="374"/>
      <c r="G2178" s="407"/>
      <c r="H2178" s="29"/>
      <c r="I2178" s="376"/>
    </row>
    <row r="2179" spans="1:9" ht="56.25" x14ac:dyDescent="0.2">
      <c r="A2179" s="15" t="s">
        <v>0</v>
      </c>
      <c r="B2179" s="28" t="s">
        <v>1100</v>
      </c>
      <c r="C2179" s="400">
        <v>1</v>
      </c>
      <c r="D2179" s="388" t="s">
        <v>1101</v>
      </c>
      <c r="E2179" s="37"/>
      <c r="F2179" s="374"/>
      <c r="G2179" s="407"/>
      <c r="H2179" s="29"/>
      <c r="I2179" s="376"/>
    </row>
    <row r="2180" spans="1:9" x14ac:dyDescent="0.2">
      <c r="A2180" s="15" t="s">
        <v>0</v>
      </c>
      <c r="B2180" s="28" t="s">
        <v>1100</v>
      </c>
      <c r="C2180" s="401"/>
      <c r="D2180" s="389"/>
      <c r="E2180" s="412"/>
      <c r="F2180" s="413"/>
      <c r="G2180" s="407"/>
      <c r="H2180" s="29"/>
      <c r="I2180" s="414"/>
    </row>
    <row r="2181" spans="1:9" x14ac:dyDescent="0.2">
      <c r="A2181" s="15" t="s">
        <v>0</v>
      </c>
      <c r="B2181" s="28" t="s">
        <v>1100</v>
      </c>
      <c r="C2181" s="401"/>
      <c r="D2181" s="389" t="s">
        <v>1911</v>
      </c>
      <c r="E2181" s="412"/>
      <c r="F2181" s="413"/>
      <c r="G2181" s="407"/>
      <c r="H2181" s="32"/>
      <c r="I2181" s="414"/>
    </row>
    <row r="2182" spans="1:9" x14ac:dyDescent="0.2">
      <c r="A2182" s="15" t="s">
        <v>0</v>
      </c>
      <c r="B2182" s="28" t="s">
        <v>1100</v>
      </c>
      <c r="C2182" s="401"/>
      <c r="D2182" s="389" t="s">
        <v>1912</v>
      </c>
      <c r="E2182" s="30"/>
      <c r="F2182" s="31"/>
      <c r="G2182" s="407"/>
      <c r="H2182" s="32"/>
      <c r="I2182" s="33"/>
    </row>
    <row r="2183" spans="1:9" x14ac:dyDescent="0.2">
      <c r="A2183" s="15" t="s">
        <v>0</v>
      </c>
      <c r="B2183" s="28" t="s">
        <v>1100</v>
      </c>
      <c r="C2183" s="401"/>
      <c r="D2183" s="389" t="s">
        <v>1913</v>
      </c>
      <c r="E2183" s="412"/>
      <c r="F2183" s="413"/>
      <c r="G2183" s="407"/>
      <c r="H2183" s="32"/>
      <c r="I2183" s="414"/>
    </row>
    <row r="2184" spans="1:9" x14ac:dyDescent="0.2">
      <c r="A2184" s="15" t="s">
        <v>0</v>
      </c>
      <c r="B2184" s="28" t="s">
        <v>1100</v>
      </c>
      <c r="C2184" s="401"/>
      <c r="D2184" s="389" t="s">
        <v>1414</v>
      </c>
      <c r="E2184" s="30"/>
      <c r="F2184" s="31"/>
      <c r="G2184" s="407"/>
      <c r="H2184" s="32"/>
      <c r="I2184" s="33"/>
    </row>
    <row r="2185" spans="1:9" ht="22.5" x14ac:dyDescent="0.2">
      <c r="A2185" s="15" t="s">
        <v>0</v>
      </c>
      <c r="B2185" s="28" t="s">
        <v>1100</v>
      </c>
      <c r="C2185" s="400"/>
      <c r="D2185" s="387" t="s">
        <v>1106</v>
      </c>
      <c r="E2185" s="37"/>
      <c r="F2185" s="374"/>
      <c r="G2185" s="407"/>
      <c r="H2185" s="29"/>
      <c r="I2185" s="376"/>
    </row>
    <row r="2186" spans="1:9" x14ac:dyDescent="0.2">
      <c r="A2186" s="15" t="s">
        <v>0</v>
      </c>
      <c r="B2186" s="28" t="s">
        <v>1100</v>
      </c>
      <c r="C2186" s="401"/>
      <c r="D2186" s="389" t="s">
        <v>1107</v>
      </c>
      <c r="E2186" s="412"/>
      <c r="F2186" s="413"/>
      <c r="G2186" s="407"/>
      <c r="H2186" s="32"/>
      <c r="I2186" s="414"/>
    </row>
    <row r="2187" spans="1:9" x14ac:dyDescent="0.2">
      <c r="A2187" s="15" t="s">
        <v>0</v>
      </c>
      <c r="B2187" s="28" t="s">
        <v>1100</v>
      </c>
      <c r="C2187" s="401"/>
      <c r="D2187" s="389" t="s">
        <v>1914</v>
      </c>
      <c r="E2187" s="37"/>
      <c r="F2187" s="415"/>
      <c r="G2187" s="407"/>
      <c r="H2187" s="408"/>
      <c r="I2187" s="416"/>
    </row>
    <row r="2188" spans="1:9" x14ac:dyDescent="0.2">
      <c r="A2188" s="15" t="s">
        <v>0</v>
      </c>
      <c r="B2188" s="28" t="s">
        <v>1100</v>
      </c>
      <c r="C2188" s="404" t="s">
        <v>108</v>
      </c>
      <c r="D2188" s="405" t="s">
        <v>1418</v>
      </c>
      <c r="E2188" s="37" t="s">
        <v>136</v>
      </c>
      <c r="F2188" s="415">
        <v>1</v>
      </c>
      <c r="G2188" s="407"/>
      <c r="H2188" s="408">
        <f>$F2188*G2188</f>
        <v>0</v>
      </c>
      <c r="I2188" s="416"/>
    </row>
    <row r="2189" spans="1:9" ht="33.75" hidden="1" x14ac:dyDescent="0.2">
      <c r="A2189" s="15" t="s">
        <v>0</v>
      </c>
      <c r="B2189" s="34"/>
      <c r="C2189" s="404" t="s">
        <v>111</v>
      </c>
      <c r="D2189" s="405" t="s">
        <v>1419</v>
      </c>
      <c r="E2189" s="37" t="s">
        <v>136</v>
      </c>
      <c r="F2189" s="415">
        <v>1</v>
      </c>
      <c r="G2189" s="407"/>
      <c r="H2189" s="408">
        <f>$F2189*G2189</f>
        <v>0</v>
      </c>
      <c r="I2189" s="416"/>
    </row>
    <row r="2190" spans="1:9" hidden="1" x14ac:dyDescent="0.2">
      <c r="A2190" s="15" t="s">
        <v>0</v>
      </c>
      <c r="B2190" s="34"/>
      <c r="C2190" s="401"/>
      <c r="D2190" s="389"/>
      <c r="E2190" s="412"/>
      <c r="F2190" s="413"/>
      <c r="G2190" s="407"/>
      <c r="H2190" s="29"/>
      <c r="I2190" s="414"/>
    </row>
    <row r="2191" spans="1:9" ht="33.75" hidden="1" x14ac:dyDescent="0.2">
      <c r="A2191" s="15" t="s">
        <v>0</v>
      </c>
      <c r="B2191" s="34"/>
      <c r="C2191" s="400">
        <v>2</v>
      </c>
      <c r="D2191" s="36" t="s">
        <v>1110</v>
      </c>
      <c r="F2191" s="345"/>
      <c r="G2191" s="407"/>
      <c r="H2191" s="13"/>
      <c r="I2191" s="378"/>
    </row>
    <row r="2192" spans="1:9" hidden="1" x14ac:dyDescent="0.2">
      <c r="A2192" s="15" t="s">
        <v>0</v>
      </c>
      <c r="C2192" s="340"/>
      <c r="D2192" s="36" t="s">
        <v>1111</v>
      </c>
      <c r="E2192" s="37" t="s">
        <v>1094</v>
      </c>
      <c r="F2192" s="418">
        <v>1</v>
      </c>
      <c r="G2192" s="407"/>
      <c r="H2192" s="408">
        <f>$F2192*G2192</f>
        <v>0</v>
      </c>
      <c r="I2192" s="419"/>
    </row>
    <row r="2193" spans="1:9" hidden="1" x14ac:dyDescent="0.2">
      <c r="A2193" s="15" t="s">
        <v>0</v>
      </c>
      <c r="C2193" s="401"/>
      <c r="D2193" s="389"/>
      <c r="E2193" s="37"/>
      <c r="F2193" s="374"/>
      <c r="G2193" s="407"/>
      <c r="H2193" s="29"/>
      <c r="I2193" s="376"/>
    </row>
    <row r="2194" spans="1:9" ht="22.5" hidden="1" x14ac:dyDescent="0.2">
      <c r="A2194" s="15" t="s">
        <v>0</v>
      </c>
      <c r="B2194" s="28"/>
      <c r="C2194" s="400">
        <v>3</v>
      </c>
      <c r="D2194" s="389" t="s">
        <v>1112</v>
      </c>
      <c r="E2194" s="37"/>
      <c r="F2194" s="374"/>
      <c r="G2194" s="407"/>
      <c r="H2194" s="29"/>
      <c r="I2194" s="376"/>
    </row>
    <row r="2195" spans="1:9" hidden="1" x14ac:dyDescent="0.2">
      <c r="A2195" s="15" t="s">
        <v>0</v>
      </c>
      <c r="B2195" s="28"/>
      <c r="C2195" s="400"/>
      <c r="D2195" s="389"/>
      <c r="E2195" s="37"/>
      <c r="F2195" s="374"/>
      <c r="G2195" s="407"/>
      <c r="H2195" s="29"/>
      <c r="I2195" s="376"/>
    </row>
    <row r="2196" spans="1:9" hidden="1" x14ac:dyDescent="0.2">
      <c r="A2196" s="15" t="s">
        <v>0</v>
      </c>
      <c r="B2196" s="28"/>
      <c r="C2196" s="401"/>
      <c r="D2196" s="420" t="s">
        <v>1915</v>
      </c>
      <c r="E2196" s="37" t="s">
        <v>136</v>
      </c>
      <c r="F2196" s="418">
        <v>1</v>
      </c>
      <c r="G2196" s="407"/>
      <c r="H2196" s="408">
        <f>$F2196*G2196</f>
        <v>0</v>
      </c>
      <c r="I2196" s="419"/>
    </row>
    <row r="2197" spans="1:9" hidden="1" x14ac:dyDescent="0.2">
      <c r="A2197" s="15" t="s">
        <v>0</v>
      </c>
      <c r="B2197" s="28"/>
      <c r="C2197" s="401"/>
      <c r="D2197" s="420"/>
      <c r="E2197" s="401"/>
      <c r="F2197" s="374"/>
      <c r="G2197" s="407"/>
      <c r="H2197" s="29"/>
      <c r="I2197" s="376"/>
    </row>
    <row r="2198" spans="1:9" x14ac:dyDescent="0.2">
      <c r="A2198" s="15" t="s">
        <v>0</v>
      </c>
      <c r="B2198" s="28" t="s">
        <v>1100</v>
      </c>
      <c r="C2198" s="400">
        <v>4</v>
      </c>
      <c r="D2198" s="387" t="s">
        <v>1114</v>
      </c>
      <c r="E2198" s="37"/>
      <c r="F2198" s="374"/>
      <c r="G2198" s="407"/>
      <c r="H2198" s="29"/>
      <c r="I2198" s="376"/>
    </row>
    <row r="2199" spans="1:9" ht="78.75" x14ac:dyDescent="0.2">
      <c r="A2199" s="15" t="s">
        <v>0</v>
      </c>
      <c r="B2199" s="28" t="s">
        <v>1100</v>
      </c>
      <c r="C2199" s="400"/>
      <c r="D2199" s="389" t="s">
        <v>1916</v>
      </c>
      <c r="E2199" s="412"/>
      <c r="F2199" s="413"/>
      <c r="G2199" s="407"/>
      <c r="H2199" s="32"/>
      <c r="I2199" s="414"/>
    </row>
    <row r="2200" spans="1:9" x14ac:dyDescent="0.2">
      <c r="A2200" s="15" t="s">
        <v>0</v>
      </c>
      <c r="B2200" s="28" t="s">
        <v>1100</v>
      </c>
      <c r="C2200" s="401"/>
      <c r="D2200" s="387" t="s">
        <v>1115</v>
      </c>
      <c r="E2200" s="37"/>
      <c r="F2200" s="374"/>
      <c r="G2200" s="407"/>
      <c r="H2200" s="29"/>
      <c r="I2200" s="376"/>
    </row>
    <row r="2201" spans="1:9" ht="45" x14ac:dyDescent="0.2">
      <c r="A2201" s="15" t="s">
        <v>0</v>
      </c>
      <c r="B2201" s="28" t="s">
        <v>1100</v>
      </c>
      <c r="C2201" s="401"/>
      <c r="D2201" s="387" t="s">
        <v>1917</v>
      </c>
      <c r="E2201" s="37"/>
      <c r="F2201" s="374"/>
      <c r="G2201" s="407"/>
      <c r="H2201" s="29"/>
      <c r="I2201" s="376"/>
    </row>
    <row r="2202" spans="1:9" x14ac:dyDescent="0.2">
      <c r="A2202" s="15" t="s">
        <v>0</v>
      </c>
      <c r="B2202" s="28" t="s">
        <v>1100</v>
      </c>
      <c r="C2202" s="401"/>
      <c r="D2202" s="387" t="s">
        <v>1120</v>
      </c>
      <c r="E2202" s="37"/>
      <c r="F2202" s="374"/>
      <c r="G2202" s="407"/>
      <c r="H2202" s="29"/>
      <c r="I2202" s="376"/>
    </row>
    <row r="2203" spans="1:9" x14ac:dyDescent="0.2">
      <c r="A2203" s="15" t="s">
        <v>0</v>
      </c>
      <c r="B2203" s="28" t="s">
        <v>1100</v>
      </c>
      <c r="C2203" s="401"/>
      <c r="D2203" s="387" t="s">
        <v>1918</v>
      </c>
      <c r="E2203" s="37"/>
      <c r="F2203" s="374"/>
      <c r="G2203" s="407"/>
      <c r="H2203" s="29" t="str">
        <f>IF(AND(F2203&gt;0,G2203&gt;0),F2203*G2203,"")</f>
        <v/>
      </c>
      <c r="I2203" s="376"/>
    </row>
    <row r="2204" spans="1:9" x14ac:dyDescent="0.2">
      <c r="A2204" s="15" t="s">
        <v>0</v>
      </c>
      <c r="B2204" s="28" t="s">
        <v>1100</v>
      </c>
      <c r="C2204" s="404" t="s">
        <v>108</v>
      </c>
      <c r="D2204" s="405" t="s">
        <v>1418</v>
      </c>
      <c r="E2204" s="15" t="s">
        <v>1094</v>
      </c>
      <c r="F2204" s="343">
        <v>2</v>
      </c>
      <c r="G2204" s="407"/>
      <c r="H2204" s="408">
        <f>$F2204*G2204</f>
        <v>0</v>
      </c>
      <c r="I2204" s="417"/>
    </row>
    <row r="2205" spans="1:9" ht="33.75" hidden="1" x14ac:dyDescent="0.2">
      <c r="A2205" s="15" t="s">
        <v>0</v>
      </c>
      <c r="C2205" s="404" t="s">
        <v>111</v>
      </c>
      <c r="D2205" s="405" t="s">
        <v>1419</v>
      </c>
      <c r="E2205" s="15" t="s">
        <v>1094</v>
      </c>
      <c r="F2205" s="343">
        <v>2</v>
      </c>
      <c r="G2205" s="407"/>
      <c r="H2205" s="408">
        <f>$F2205*G2205</f>
        <v>0</v>
      </c>
      <c r="I2205" s="417"/>
    </row>
    <row r="2206" spans="1:9" hidden="1" x14ac:dyDescent="0.2">
      <c r="A2206" s="15" t="s">
        <v>0</v>
      </c>
      <c r="B2206" s="28"/>
      <c r="C2206" s="401"/>
      <c r="D2206" s="387"/>
      <c r="E2206" s="37"/>
      <c r="F2206" s="374"/>
      <c r="G2206" s="407"/>
      <c r="H2206" s="29"/>
      <c r="I2206" s="376"/>
    </row>
    <row r="2207" spans="1:9" ht="22.5" hidden="1" x14ac:dyDescent="0.2">
      <c r="A2207" s="15" t="s">
        <v>0</v>
      </c>
      <c r="B2207" s="28"/>
      <c r="C2207" s="400">
        <v>5</v>
      </c>
      <c r="D2207" s="387" t="s">
        <v>1123</v>
      </c>
      <c r="E2207" s="37" t="s">
        <v>1094</v>
      </c>
      <c r="F2207" s="418">
        <v>2</v>
      </c>
      <c r="G2207" s="407"/>
      <c r="H2207" s="408">
        <f>$F2207*G2207</f>
        <v>0</v>
      </c>
      <c r="I2207" s="419"/>
    </row>
    <row r="2208" spans="1:9" hidden="1" x14ac:dyDescent="0.2">
      <c r="A2208" s="15" t="s">
        <v>0</v>
      </c>
      <c r="B2208" s="28"/>
      <c r="C2208" s="401"/>
      <c r="D2208" s="387"/>
      <c r="E2208" s="37"/>
      <c r="F2208" s="374"/>
      <c r="G2208" s="407"/>
      <c r="H2208" s="29"/>
      <c r="I2208" s="376"/>
    </row>
    <row r="2209" spans="1:9" ht="22.5" hidden="1" x14ac:dyDescent="0.2">
      <c r="A2209" s="15" t="s">
        <v>0</v>
      </c>
      <c r="B2209" s="28"/>
      <c r="C2209" s="400">
        <v>6</v>
      </c>
      <c r="D2209" s="387" t="s">
        <v>1919</v>
      </c>
      <c r="E2209" s="37" t="s">
        <v>1094</v>
      </c>
      <c r="F2209" s="418">
        <v>2</v>
      </c>
      <c r="G2209" s="407"/>
      <c r="H2209" s="408">
        <f>$F2209*G2209</f>
        <v>0</v>
      </c>
      <c r="I2209" s="419"/>
    </row>
    <row r="2210" spans="1:9" hidden="1" x14ac:dyDescent="0.2">
      <c r="A2210" s="15" t="s">
        <v>0</v>
      </c>
      <c r="B2210" s="28"/>
      <c r="C2210" s="401"/>
      <c r="D2210" s="389"/>
      <c r="E2210" s="37"/>
      <c r="F2210" s="374"/>
      <c r="G2210" s="407"/>
      <c r="H2210" s="29"/>
      <c r="I2210" s="376"/>
    </row>
    <row r="2211" spans="1:9" ht="33.75" hidden="1" x14ac:dyDescent="0.2">
      <c r="A2211" s="15" t="s">
        <v>0</v>
      </c>
      <c r="B2211" s="28"/>
      <c r="C2211" s="400">
        <v>7</v>
      </c>
      <c r="D2211" s="411" t="s">
        <v>1125</v>
      </c>
      <c r="E2211" s="30"/>
      <c r="F2211" s="374"/>
      <c r="G2211" s="407"/>
      <c r="H2211" s="29"/>
      <c r="I2211" s="376"/>
    </row>
    <row r="2212" spans="1:9" hidden="1" x14ac:dyDescent="0.2">
      <c r="A2212" s="15" t="s">
        <v>0</v>
      </c>
      <c r="B2212" s="28"/>
      <c r="C2212" s="401"/>
      <c r="D2212" s="421" t="s">
        <v>1920</v>
      </c>
      <c r="E2212" s="37" t="s">
        <v>136</v>
      </c>
      <c r="F2212" s="418">
        <v>2</v>
      </c>
      <c r="G2212" s="407"/>
      <c r="H2212" s="408">
        <f>$F2212*G2212</f>
        <v>0</v>
      </c>
      <c r="I2212" s="419"/>
    </row>
    <row r="2213" spans="1:9" hidden="1" x14ac:dyDescent="0.2">
      <c r="A2213" s="15" t="s">
        <v>0</v>
      </c>
      <c r="B2213" s="28"/>
      <c r="C2213" s="401"/>
      <c r="D2213" s="421"/>
      <c r="E2213" s="30"/>
      <c r="F2213" s="374"/>
      <c r="G2213" s="407"/>
      <c r="H2213" s="29"/>
      <c r="I2213" s="376"/>
    </row>
    <row r="2214" spans="1:9" ht="22.5" hidden="1" x14ac:dyDescent="0.2">
      <c r="A2214" s="15" t="s">
        <v>0</v>
      </c>
      <c r="B2214" s="28"/>
      <c r="C2214" s="400">
        <v>8</v>
      </c>
      <c r="D2214" s="411" t="s">
        <v>1127</v>
      </c>
      <c r="E2214" s="30"/>
      <c r="F2214" s="374"/>
      <c r="G2214" s="407"/>
      <c r="H2214" s="29"/>
      <c r="I2214" s="376"/>
    </row>
    <row r="2215" spans="1:9" hidden="1" x14ac:dyDescent="0.2">
      <c r="A2215" s="15" t="s">
        <v>0</v>
      </c>
      <c r="B2215" s="28"/>
      <c r="C2215" s="401"/>
      <c r="D2215" s="421" t="s">
        <v>1921</v>
      </c>
      <c r="E2215" s="37" t="s">
        <v>136</v>
      </c>
      <c r="F2215" s="418">
        <v>2</v>
      </c>
      <c r="G2215" s="407"/>
      <c r="H2215" s="408">
        <f>$F2215*G2215</f>
        <v>0</v>
      </c>
      <c r="I2215" s="419"/>
    </row>
    <row r="2216" spans="1:9" hidden="1" x14ac:dyDescent="0.2">
      <c r="A2216" s="15" t="s">
        <v>0</v>
      </c>
      <c r="B2216" s="28"/>
      <c r="C2216" s="401"/>
      <c r="D2216" s="389"/>
      <c r="E2216" s="37"/>
      <c r="F2216" s="374"/>
      <c r="G2216" s="407"/>
      <c r="H2216" s="29"/>
      <c r="I2216" s="376"/>
    </row>
    <row r="2217" spans="1:9" ht="22.5" hidden="1" x14ac:dyDescent="0.2">
      <c r="A2217" s="15" t="s">
        <v>0</v>
      </c>
      <c r="B2217" s="28"/>
      <c r="C2217" s="400">
        <v>9</v>
      </c>
      <c r="D2217" s="389" t="s">
        <v>1128</v>
      </c>
      <c r="E2217" s="30" t="s">
        <v>1094</v>
      </c>
      <c r="F2217" s="418">
        <v>2</v>
      </c>
      <c r="G2217" s="407"/>
      <c r="H2217" s="408">
        <f>$F2217*G2217</f>
        <v>0</v>
      </c>
      <c r="I2217" s="419"/>
    </row>
    <row r="2218" spans="1:9" hidden="1" x14ac:dyDescent="0.2">
      <c r="A2218" s="15" t="s">
        <v>0</v>
      </c>
      <c r="B2218" s="28"/>
      <c r="C2218" s="400"/>
      <c r="D2218" s="389"/>
      <c r="E2218" s="30"/>
      <c r="F2218" s="374"/>
      <c r="G2218" s="407"/>
      <c r="H2218" s="29"/>
      <c r="I2218" s="376"/>
    </row>
    <row r="2219" spans="1:9" ht="22.5" hidden="1" x14ac:dyDescent="0.2">
      <c r="A2219" s="15" t="s">
        <v>0</v>
      </c>
      <c r="B2219" s="28"/>
      <c r="C2219" s="400">
        <v>10</v>
      </c>
      <c r="D2219" s="389" t="s">
        <v>1129</v>
      </c>
      <c r="E2219" s="30" t="s">
        <v>1094</v>
      </c>
      <c r="F2219" s="418">
        <v>2</v>
      </c>
      <c r="G2219" s="407"/>
      <c r="H2219" s="408">
        <f>$F2219*G2219</f>
        <v>0</v>
      </c>
      <c r="I2219" s="419"/>
    </row>
    <row r="2220" spans="1:9" hidden="1" x14ac:dyDescent="0.2">
      <c r="A2220" s="15" t="s">
        <v>0</v>
      </c>
      <c r="B2220" s="28"/>
      <c r="C2220" s="401"/>
      <c r="D2220" s="389"/>
      <c r="E2220" s="37"/>
      <c r="F2220" s="374"/>
      <c r="G2220" s="407"/>
      <c r="H2220" s="29"/>
      <c r="I2220" s="376"/>
    </row>
    <row r="2221" spans="1:9" ht="22.5" hidden="1" x14ac:dyDescent="0.2">
      <c r="A2221" s="15" t="s">
        <v>0</v>
      </c>
      <c r="B2221" s="28"/>
      <c r="C2221" s="400">
        <v>11</v>
      </c>
      <c r="D2221" s="36" t="s">
        <v>1130</v>
      </c>
      <c r="E2221" s="15" t="s">
        <v>1094</v>
      </c>
      <c r="F2221" s="343">
        <v>1</v>
      </c>
      <c r="G2221" s="407"/>
      <c r="H2221" s="408">
        <f>$F2221*G2221</f>
        <v>0</v>
      </c>
      <c r="I2221" s="417"/>
    </row>
    <row r="2222" spans="1:9" hidden="1" x14ac:dyDescent="0.2">
      <c r="A2222" s="15" t="s">
        <v>0</v>
      </c>
      <c r="C2222" s="401"/>
      <c r="D2222" s="387"/>
      <c r="E2222" s="37"/>
      <c r="F2222" s="374"/>
      <c r="G2222" s="407"/>
      <c r="H2222" s="29"/>
      <c r="I2222" s="376"/>
    </row>
    <row r="2223" spans="1:9" hidden="1" x14ac:dyDescent="0.2">
      <c r="A2223" s="15" t="s">
        <v>221</v>
      </c>
      <c r="B2223" s="430"/>
      <c r="C2223" s="431" t="s">
        <v>1904</v>
      </c>
      <c r="D2223" s="432" t="str">
        <f>"UKUPNO "&amp;D2155</f>
        <v>UKUPNO MEHANIČKI TRETMAN VODE (FILTRACIJA)</v>
      </c>
      <c r="E2223" s="430"/>
      <c r="F2223" s="433"/>
      <c r="G2223" s="505"/>
      <c r="H2223" s="348">
        <f>SUM(H2157:H2222)</f>
        <v>0</v>
      </c>
      <c r="I2223" s="434"/>
    </row>
    <row r="2224" spans="1:9" hidden="1" x14ac:dyDescent="0.2">
      <c r="A2224" s="15" t="s">
        <v>0</v>
      </c>
      <c r="B2224" s="28"/>
      <c r="C2224" s="428" t="s">
        <v>1922</v>
      </c>
      <c r="D2224" s="399" t="s">
        <v>1133</v>
      </c>
      <c r="E2224" s="28"/>
      <c r="F2224" s="374"/>
      <c r="G2224" s="407"/>
      <c r="H2224" s="29"/>
      <c r="I2224" s="376"/>
    </row>
    <row r="2225" spans="1:9" hidden="1" x14ac:dyDescent="0.2">
      <c r="A2225" s="15" t="s">
        <v>0</v>
      </c>
      <c r="B2225" s="28"/>
      <c r="C2225" s="428"/>
      <c r="D2225" s="399"/>
      <c r="E2225" s="28"/>
      <c r="F2225" s="374"/>
      <c r="G2225" s="407"/>
      <c r="H2225" s="29"/>
      <c r="I2225" s="376"/>
    </row>
    <row r="2226" spans="1:9" ht="45" hidden="1" x14ac:dyDescent="0.2">
      <c r="A2226" s="15" t="s">
        <v>0</v>
      </c>
      <c r="B2226" s="28"/>
      <c r="C2226" s="400">
        <v>1</v>
      </c>
      <c r="D2226" s="389" t="s">
        <v>1134</v>
      </c>
      <c r="E2226" s="37"/>
      <c r="F2226" s="374"/>
      <c r="G2226" s="407"/>
      <c r="H2226" s="29"/>
      <c r="I2226" s="376"/>
    </row>
    <row r="2227" spans="1:9" hidden="1" x14ac:dyDescent="0.2">
      <c r="A2227" s="15" t="s">
        <v>0</v>
      </c>
      <c r="B2227" s="28"/>
      <c r="C2227" s="401"/>
      <c r="D2227" s="389" t="s">
        <v>1140</v>
      </c>
      <c r="E2227" s="37" t="s">
        <v>136</v>
      </c>
      <c r="F2227" s="418">
        <v>1</v>
      </c>
      <c r="G2227" s="407"/>
      <c r="H2227" s="408">
        <f t="shared" ref="H2227:H2236" si="41">$F2227*G2227</f>
        <v>0</v>
      </c>
      <c r="I2227" s="419"/>
    </row>
    <row r="2228" spans="1:9" hidden="1" x14ac:dyDescent="0.2">
      <c r="A2228" s="15" t="s">
        <v>0</v>
      </c>
      <c r="B2228" s="28"/>
      <c r="C2228" s="401"/>
      <c r="D2228" s="389" t="s">
        <v>1141</v>
      </c>
      <c r="E2228" s="37" t="s">
        <v>136</v>
      </c>
      <c r="F2228" s="418">
        <v>1</v>
      </c>
      <c r="G2228" s="407"/>
      <c r="H2228" s="408">
        <f t="shared" si="41"/>
        <v>0</v>
      </c>
      <c r="I2228" s="419"/>
    </row>
    <row r="2229" spans="1:9" hidden="1" x14ac:dyDescent="0.2">
      <c r="A2229" s="15" t="s">
        <v>0</v>
      </c>
      <c r="B2229" s="28"/>
      <c r="C2229" s="401"/>
      <c r="D2229" s="389" t="s">
        <v>1142</v>
      </c>
      <c r="E2229" s="37" t="s">
        <v>136</v>
      </c>
      <c r="F2229" s="418">
        <v>9</v>
      </c>
      <c r="G2229" s="407"/>
      <c r="H2229" s="408">
        <f t="shared" si="41"/>
        <v>0</v>
      </c>
      <c r="I2229" s="419"/>
    </row>
    <row r="2230" spans="1:9" hidden="1" x14ac:dyDescent="0.2">
      <c r="A2230" s="15" t="s">
        <v>0</v>
      </c>
      <c r="C2230" s="401"/>
      <c r="D2230" s="389" t="s">
        <v>1143</v>
      </c>
      <c r="E2230" s="37" t="s">
        <v>136</v>
      </c>
      <c r="F2230" s="418">
        <v>1</v>
      </c>
      <c r="G2230" s="407"/>
      <c r="H2230" s="408">
        <f t="shared" si="41"/>
        <v>0</v>
      </c>
      <c r="I2230" s="419"/>
    </row>
    <row r="2231" spans="1:9" hidden="1" x14ac:dyDescent="0.2">
      <c r="A2231" s="15" t="s">
        <v>0</v>
      </c>
      <c r="C2231" s="401"/>
      <c r="D2231" s="389" t="s">
        <v>1144</v>
      </c>
      <c r="E2231" s="37" t="s">
        <v>136</v>
      </c>
      <c r="F2231" s="418">
        <v>1</v>
      </c>
      <c r="G2231" s="407"/>
      <c r="H2231" s="408">
        <f t="shared" si="41"/>
        <v>0</v>
      </c>
      <c r="I2231" s="419"/>
    </row>
    <row r="2232" spans="1:9" hidden="1" x14ac:dyDescent="0.2">
      <c r="A2232" s="15" t="s">
        <v>0</v>
      </c>
      <c r="C2232" s="401"/>
      <c r="D2232" s="389" t="s">
        <v>1145</v>
      </c>
      <c r="E2232" s="37" t="s">
        <v>136</v>
      </c>
      <c r="F2232" s="418">
        <v>1</v>
      </c>
      <c r="G2232" s="407"/>
      <c r="H2232" s="408">
        <f t="shared" si="41"/>
        <v>0</v>
      </c>
      <c r="I2232" s="419"/>
    </row>
    <row r="2233" spans="1:9" hidden="1" x14ac:dyDescent="0.2">
      <c r="A2233" s="15" t="s">
        <v>0</v>
      </c>
      <c r="C2233" s="401"/>
      <c r="D2233" s="389" t="s">
        <v>1146</v>
      </c>
      <c r="E2233" s="37" t="s">
        <v>136</v>
      </c>
      <c r="F2233" s="418">
        <v>2</v>
      </c>
      <c r="G2233" s="407"/>
      <c r="H2233" s="408">
        <f t="shared" si="41"/>
        <v>0</v>
      </c>
      <c r="I2233" s="419"/>
    </row>
    <row r="2234" spans="1:9" hidden="1" x14ac:dyDescent="0.2">
      <c r="A2234" s="15" t="s">
        <v>0</v>
      </c>
      <c r="C2234" s="401"/>
      <c r="D2234" s="389" t="s">
        <v>1147</v>
      </c>
      <c r="E2234" s="37" t="s">
        <v>136</v>
      </c>
      <c r="F2234" s="418">
        <v>8</v>
      </c>
      <c r="G2234" s="407"/>
      <c r="H2234" s="408">
        <f t="shared" si="41"/>
        <v>0</v>
      </c>
      <c r="I2234" s="419"/>
    </row>
    <row r="2235" spans="1:9" hidden="1" x14ac:dyDescent="0.2">
      <c r="A2235" s="15" t="s">
        <v>0</v>
      </c>
      <c r="C2235" s="401"/>
      <c r="D2235" s="387" t="s">
        <v>1148</v>
      </c>
      <c r="E2235" s="37" t="s">
        <v>136</v>
      </c>
      <c r="F2235" s="418">
        <v>1</v>
      </c>
      <c r="G2235" s="407"/>
      <c r="H2235" s="408">
        <f t="shared" si="41"/>
        <v>0</v>
      </c>
      <c r="I2235" s="419"/>
    </row>
    <row r="2236" spans="1:9" hidden="1" x14ac:dyDescent="0.2">
      <c r="A2236" s="15" t="s">
        <v>0</v>
      </c>
      <c r="B2236" s="28"/>
      <c r="C2236" s="401"/>
      <c r="D2236" s="387" t="s">
        <v>1149</v>
      </c>
      <c r="E2236" s="37" t="s">
        <v>136</v>
      </c>
      <c r="F2236" s="418">
        <v>2</v>
      </c>
      <c r="G2236" s="407"/>
      <c r="H2236" s="408">
        <f t="shared" si="41"/>
        <v>0</v>
      </c>
      <c r="I2236" s="419"/>
    </row>
    <row r="2237" spans="1:9" hidden="1" x14ac:dyDescent="0.2">
      <c r="A2237" s="15" t="s">
        <v>0</v>
      </c>
      <c r="B2237" s="28"/>
      <c r="C2237" s="401"/>
      <c r="D2237" s="387"/>
      <c r="E2237" s="401"/>
      <c r="F2237" s="374"/>
      <c r="G2237" s="407"/>
      <c r="H2237" s="29"/>
      <c r="I2237" s="376"/>
    </row>
    <row r="2238" spans="1:9" ht="33.75" hidden="1" x14ac:dyDescent="0.2">
      <c r="A2238" s="15" t="s">
        <v>0</v>
      </c>
      <c r="B2238" s="28"/>
      <c r="C2238" s="400">
        <v>2</v>
      </c>
      <c r="D2238" s="387" t="s">
        <v>1150</v>
      </c>
      <c r="E2238" s="401"/>
      <c r="F2238" s="374"/>
      <c r="G2238" s="407"/>
      <c r="H2238" s="29"/>
      <c r="I2238" s="376"/>
    </row>
    <row r="2239" spans="1:9" hidden="1" x14ac:dyDescent="0.2">
      <c r="A2239" s="15" t="s">
        <v>0</v>
      </c>
      <c r="B2239" s="28"/>
      <c r="C2239" s="410"/>
      <c r="D2239" s="387" t="s">
        <v>1151</v>
      </c>
      <c r="E2239" s="401" t="s">
        <v>1094</v>
      </c>
      <c r="F2239" s="418">
        <v>1</v>
      </c>
      <c r="G2239" s="407"/>
      <c r="H2239" s="408">
        <f>$F2239*G2239</f>
        <v>0</v>
      </c>
      <c r="I2239" s="419"/>
    </row>
    <row r="2240" spans="1:9" hidden="1" x14ac:dyDescent="0.2">
      <c r="A2240" s="15" t="s">
        <v>0</v>
      </c>
      <c r="B2240" s="28"/>
      <c r="C2240" s="410"/>
      <c r="D2240" s="387"/>
      <c r="E2240" s="401"/>
      <c r="F2240" s="374"/>
      <c r="G2240" s="407"/>
      <c r="H2240" s="29"/>
      <c r="I2240" s="376"/>
    </row>
    <row r="2241" spans="1:9" ht="45" hidden="1" x14ac:dyDescent="0.2">
      <c r="A2241" s="15" t="s">
        <v>0</v>
      </c>
      <c r="B2241" s="28"/>
      <c r="C2241" s="400">
        <v>3</v>
      </c>
      <c r="D2241" s="389" t="s">
        <v>1152</v>
      </c>
      <c r="E2241" s="37"/>
      <c r="F2241" s="374"/>
      <c r="G2241" s="407"/>
      <c r="H2241" s="29"/>
      <c r="I2241" s="376"/>
    </row>
    <row r="2242" spans="1:9" hidden="1" x14ac:dyDescent="0.2">
      <c r="A2242" s="15" t="s">
        <v>0</v>
      </c>
      <c r="B2242" s="28"/>
      <c r="C2242" s="400"/>
      <c r="D2242" s="389" t="s">
        <v>1153</v>
      </c>
      <c r="E2242" s="37"/>
      <c r="F2242" s="374"/>
      <c r="G2242" s="407"/>
      <c r="H2242" s="29"/>
      <c r="I2242" s="376"/>
    </row>
    <row r="2243" spans="1:9" hidden="1" x14ac:dyDescent="0.2">
      <c r="A2243" s="15" t="s">
        <v>0</v>
      </c>
      <c r="B2243" s="28"/>
      <c r="C2243" s="401"/>
      <c r="D2243" s="389"/>
      <c r="E2243" s="37"/>
      <c r="F2243" s="374"/>
      <c r="G2243" s="407"/>
      <c r="H2243" s="29"/>
      <c r="I2243" s="376"/>
    </row>
    <row r="2244" spans="1:9" hidden="1" x14ac:dyDescent="0.2">
      <c r="A2244" s="15" t="s">
        <v>0</v>
      </c>
      <c r="B2244" s="28"/>
      <c r="C2244" s="410"/>
      <c r="D2244" s="387" t="s">
        <v>1158</v>
      </c>
      <c r="E2244" s="401" t="s">
        <v>149</v>
      </c>
      <c r="F2244" s="374">
        <v>26</v>
      </c>
      <c r="G2244" s="407"/>
      <c r="H2244" s="408">
        <f t="shared" ref="H2244:H2257" si="42">$F2244*G2244</f>
        <v>0</v>
      </c>
      <c r="I2244" s="376"/>
    </row>
    <row r="2245" spans="1:9" hidden="1" x14ac:dyDescent="0.2">
      <c r="A2245" s="15" t="s">
        <v>0</v>
      </c>
      <c r="B2245" s="28"/>
      <c r="C2245" s="410"/>
      <c r="D2245" s="387" t="s">
        <v>1159</v>
      </c>
      <c r="E2245" s="401" t="s">
        <v>149</v>
      </c>
      <c r="F2245" s="374">
        <v>12</v>
      </c>
      <c r="G2245" s="407"/>
      <c r="H2245" s="408">
        <f t="shared" si="42"/>
        <v>0</v>
      </c>
      <c r="I2245" s="376"/>
    </row>
    <row r="2246" spans="1:9" hidden="1" x14ac:dyDescent="0.2">
      <c r="A2246" s="15" t="s">
        <v>0</v>
      </c>
      <c r="B2246" s="28"/>
      <c r="C2246" s="410"/>
      <c r="D2246" s="387" t="s">
        <v>1160</v>
      </c>
      <c r="E2246" s="401" t="s">
        <v>149</v>
      </c>
      <c r="F2246" s="374">
        <v>8</v>
      </c>
      <c r="G2246" s="407"/>
      <c r="H2246" s="408">
        <f t="shared" si="42"/>
        <v>0</v>
      </c>
      <c r="I2246" s="376"/>
    </row>
    <row r="2247" spans="1:9" hidden="1" x14ac:dyDescent="0.2">
      <c r="A2247" s="15" t="s">
        <v>0</v>
      </c>
      <c r="B2247" s="28"/>
      <c r="C2247" s="401"/>
      <c r="D2247" s="387" t="s">
        <v>1161</v>
      </c>
      <c r="E2247" s="401" t="s">
        <v>149</v>
      </c>
      <c r="F2247" s="374">
        <v>22</v>
      </c>
      <c r="G2247" s="407"/>
      <c r="H2247" s="408">
        <f t="shared" si="42"/>
        <v>0</v>
      </c>
      <c r="I2247" s="376"/>
    </row>
    <row r="2248" spans="1:9" hidden="1" x14ac:dyDescent="0.2">
      <c r="A2248" s="15" t="s">
        <v>0</v>
      </c>
      <c r="B2248" s="28"/>
      <c r="C2248" s="401"/>
      <c r="D2248" s="387" t="s">
        <v>1162</v>
      </c>
      <c r="E2248" s="401" t="s">
        <v>149</v>
      </c>
      <c r="F2248" s="374">
        <v>22</v>
      </c>
      <c r="G2248" s="407"/>
      <c r="H2248" s="408">
        <f t="shared" si="42"/>
        <v>0</v>
      </c>
      <c r="I2248" s="376"/>
    </row>
    <row r="2249" spans="1:9" hidden="1" x14ac:dyDescent="0.2">
      <c r="A2249" s="15" t="s">
        <v>0</v>
      </c>
      <c r="B2249" s="28"/>
      <c r="C2249" s="410"/>
      <c r="D2249" s="387" t="s">
        <v>1163</v>
      </c>
      <c r="E2249" s="401" t="s">
        <v>149</v>
      </c>
      <c r="F2249" s="374">
        <v>10</v>
      </c>
      <c r="G2249" s="407"/>
      <c r="H2249" s="408">
        <f t="shared" si="42"/>
        <v>0</v>
      </c>
      <c r="I2249" s="376"/>
    </row>
    <row r="2250" spans="1:9" hidden="1" x14ac:dyDescent="0.2">
      <c r="A2250" s="15" t="s">
        <v>0</v>
      </c>
      <c r="B2250" s="28"/>
      <c r="C2250" s="410"/>
      <c r="D2250" s="387" t="s">
        <v>1164</v>
      </c>
      <c r="E2250" s="401" t="s">
        <v>149</v>
      </c>
      <c r="F2250" s="374">
        <v>10</v>
      </c>
      <c r="G2250" s="407"/>
      <c r="H2250" s="408">
        <f t="shared" si="42"/>
        <v>0</v>
      </c>
      <c r="I2250" s="376"/>
    </row>
    <row r="2251" spans="1:9" hidden="1" x14ac:dyDescent="0.2">
      <c r="A2251" s="15" t="s">
        <v>0</v>
      </c>
      <c r="B2251" s="28"/>
      <c r="C2251" s="410"/>
      <c r="D2251" s="387" t="s">
        <v>1165</v>
      </c>
      <c r="E2251" s="401" t="s">
        <v>149</v>
      </c>
      <c r="F2251" s="374">
        <v>20</v>
      </c>
      <c r="G2251" s="407"/>
      <c r="H2251" s="408">
        <f t="shared" si="42"/>
        <v>0</v>
      </c>
      <c r="I2251" s="376"/>
    </row>
    <row r="2252" spans="1:9" hidden="1" x14ac:dyDescent="0.2">
      <c r="A2252" s="15" t="s">
        <v>0</v>
      </c>
      <c r="B2252" s="28"/>
      <c r="C2252" s="410"/>
      <c r="D2252" s="387" t="s">
        <v>1166</v>
      </c>
      <c r="E2252" s="401" t="s">
        <v>149</v>
      </c>
      <c r="F2252" s="374">
        <v>25</v>
      </c>
      <c r="G2252" s="407"/>
      <c r="H2252" s="408">
        <f t="shared" si="42"/>
        <v>0</v>
      </c>
      <c r="I2252" s="376"/>
    </row>
    <row r="2253" spans="1:9" hidden="1" x14ac:dyDescent="0.2">
      <c r="A2253" s="15" t="s">
        <v>0</v>
      </c>
      <c r="B2253" s="28"/>
      <c r="C2253" s="410"/>
      <c r="D2253" s="387" t="s">
        <v>1167</v>
      </c>
      <c r="E2253" s="401" t="s">
        <v>149</v>
      </c>
      <c r="F2253" s="374">
        <v>2</v>
      </c>
      <c r="G2253" s="407"/>
      <c r="H2253" s="408">
        <f t="shared" si="42"/>
        <v>0</v>
      </c>
      <c r="I2253" s="376"/>
    </row>
    <row r="2254" spans="1:9" hidden="1" x14ac:dyDescent="0.2">
      <c r="A2254" s="15" t="s">
        <v>0</v>
      </c>
      <c r="B2254" s="28"/>
      <c r="C2254" s="410"/>
      <c r="D2254" s="387" t="s">
        <v>1168</v>
      </c>
      <c r="E2254" s="401" t="s">
        <v>149</v>
      </c>
      <c r="F2254" s="374">
        <v>2</v>
      </c>
      <c r="G2254" s="407"/>
      <c r="H2254" s="408">
        <f t="shared" si="42"/>
        <v>0</v>
      </c>
      <c r="I2254" s="376"/>
    </row>
    <row r="2255" spans="1:9" hidden="1" x14ac:dyDescent="0.2">
      <c r="A2255" s="15" t="s">
        <v>0</v>
      </c>
      <c r="B2255" s="28"/>
      <c r="C2255" s="410"/>
      <c r="D2255" s="387" t="s">
        <v>1169</v>
      </c>
      <c r="E2255" s="401" t="s">
        <v>149</v>
      </c>
      <c r="F2255" s="374">
        <v>2</v>
      </c>
      <c r="G2255" s="407"/>
      <c r="H2255" s="408">
        <f t="shared" si="42"/>
        <v>0</v>
      </c>
      <c r="I2255" s="376"/>
    </row>
    <row r="2256" spans="1:9" hidden="1" x14ac:dyDescent="0.2">
      <c r="A2256" s="15" t="s">
        <v>0</v>
      </c>
      <c r="B2256" s="28"/>
      <c r="C2256" s="410"/>
      <c r="D2256" s="387" t="s">
        <v>1170</v>
      </c>
      <c r="E2256" s="401" t="s">
        <v>149</v>
      </c>
      <c r="F2256" s="374">
        <v>45</v>
      </c>
      <c r="G2256" s="407"/>
      <c r="H2256" s="408">
        <f t="shared" si="42"/>
        <v>0</v>
      </c>
      <c r="I2256" s="376"/>
    </row>
    <row r="2257" spans="1:9" hidden="1" x14ac:dyDescent="0.2">
      <c r="A2257" s="15" t="s">
        <v>0</v>
      </c>
      <c r="B2257" s="28"/>
      <c r="C2257" s="410"/>
      <c r="D2257" s="387" t="s">
        <v>1171</v>
      </c>
      <c r="E2257" s="401" t="s">
        <v>149</v>
      </c>
      <c r="F2257" s="374">
        <v>5</v>
      </c>
      <c r="G2257" s="407"/>
      <c r="H2257" s="408">
        <f t="shared" si="42"/>
        <v>0</v>
      </c>
      <c r="I2257" s="376"/>
    </row>
    <row r="2258" spans="1:9" hidden="1" x14ac:dyDescent="0.2">
      <c r="A2258" s="15" t="s">
        <v>0</v>
      </c>
      <c r="B2258" s="28"/>
      <c r="C2258" s="410"/>
      <c r="D2258" s="387"/>
      <c r="E2258" s="401"/>
      <c r="F2258" s="374"/>
      <c r="G2258" s="407"/>
      <c r="H2258" s="29"/>
      <c r="I2258" s="376"/>
    </row>
    <row r="2259" spans="1:9" hidden="1" x14ac:dyDescent="0.2">
      <c r="A2259" s="15" t="s">
        <v>0</v>
      </c>
      <c r="B2259" s="28"/>
      <c r="C2259" s="401"/>
      <c r="D2259" s="387"/>
      <c r="E2259" s="401"/>
      <c r="F2259" s="374"/>
      <c r="G2259" s="407"/>
      <c r="H2259" s="29"/>
      <c r="I2259" s="376"/>
    </row>
    <row r="2260" spans="1:9" ht="33.75" hidden="1" x14ac:dyDescent="0.2">
      <c r="A2260" s="15" t="s">
        <v>0</v>
      </c>
      <c r="B2260" s="28"/>
      <c r="C2260" s="400">
        <v>1</v>
      </c>
      <c r="D2260" s="389" t="s">
        <v>1172</v>
      </c>
      <c r="E2260" s="37"/>
      <c r="F2260" s="374"/>
      <c r="G2260" s="407"/>
      <c r="H2260" s="29"/>
      <c r="I2260" s="376"/>
    </row>
    <row r="2261" spans="1:9" hidden="1" x14ac:dyDescent="0.2">
      <c r="A2261" s="15" t="s">
        <v>0</v>
      </c>
      <c r="B2261" s="28"/>
      <c r="C2261" s="401"/>
      <c r="D2261" s="389"/>
      <c r="E2261" s="37"/>
      <c r="F2261" s="374"/>
      <c r="G2261" s="407"/>
      <c r="H2261" s="29"/>
      <c r="I2261" s="376"/>
    </row>
    <row r="2262" spans="1:9" hidden="1" x14ac:dyDescent="0.2">
      <c r="A2262" s="15" t="s">
        <v>0</v>
      </c>
      <c r="B2262" s="28"/>
      <c r="C2262" s="401"/>
      <c r="D2262" s="399" t="s">
        <v>1173</v>
      </c>
      <c r="E2262" s="401"/>
      <c r="F2262" s="374"/>
      <c r="G2262" s="407"/>
      <c r="H2262" s="29"/>
      <c r="I2262" s="376"/>
    </row>
    <row r="2263" spans="1:9" hidden="1" x14ac:dyDescent="0.2">
      <c r="A2263" s="15" t="s">
        <v>0</v>
      </c>
      <c r="B2263" s="28"/>
      <c r="C2263" s="410"/>
      <c r="D2263" s="387" t="s">
        <v>1178</v>
      </c>
      <c r="E2263" s="37" t="s">
        <v>136</v>
      </c>
      <c r="F2263" s="418">
        <v>6</v>
      </c>
      <c r="G2263" s="407"/>
      <c r="H2263" s="408">
        <f t="shared" ref="H2263:H2276" si="43">$F2263*G2263</f>
        <v>0</v>
      </c>
      <c r="I2263" s="419"/>
    </row>
    <row r="2264" spans="1:9" hidden="1" x14ac:dyDescent="0.2">
      <c r="A2264" s="15" t="s">
        <v>0</v>
      </c>
      <c r="B2264" s="28"/>
      <c r="C2264" s="410"/>
      <c r="D2264" s="387" t="s">
        <v>1179</v>
      </c>
      <c r="E2264" s="37" t="s">
        <v>136</v>
      </c>
      <c r="F2264" s="418">
        <v>5</v>
      </c>
      <c r="G2264" s="407"/>
      <c r="H2264" s="408">
        <f t="shared" si="43"/>
        <v>0</v>
      </c>
      <c r="I2264" s="419"/>
    </row>
    <row r="2265" spans="1:9" hidden="1" x14ac:dyDescent="0.2">
      <c r="A2265" s="15" t="s">
        <v>0</v>
      </c>
      <c r="B2265" s="28"/>
      <c r="C2265" s="410"/>
      <c r="D2265" s="387" t="s">
        <v>1180</v>
      </c>
      <c r="E2265" s="37" t="s">
        <v>136</v>
      </c>
      <c r="F2265" s="418">
        <v>5</v>
      </c>
      <c r="G2265" s="407"/>
      <c r="H2265" s="408">
        <f t="shared" si="43"/>
        <v>0</v>
      </c>
      <c r="I2265" s="419"/>
    </row>
    <row r="2266" spans="1:9" hidden="1" x14ac:dyDescent="0.2">
      <c r="A2266" s="15" t="s">
        <v>0</v>
      </c>
      <c r="B2266" s="28"/>
      <c r="C2266" s="410"/>
      <c r="D2266" s="387" t="s">
        <v>1181</v>
      </c>
      <c r="E2266" s="37" t="s">
        <v>136</v>
      </c>
      <c r="F2266" s="418">
        <v>14</v>
      </c>
      <c r="G2266" s="407"/>
      <c r="H2266" s="408">
        <f t="shared" si="43"/>
        <v>0</v>
      </c>
      <c r="I2266" s="419"/>
    </row>
    <row r="2267" spans="1:9" hidden="1" x14ac:dyDescent="0.2">
      <c r="A2267" s="15" t="s">
        <v>0</v>
      </c>
      <c r="B2267" s="28"/>
      <c r="C2267" s="410"/>
      <c r="D2267" s="387" t="s">
        <v>1182</v>
      </c>
      <c r="E2267" s="37" t="s">
        <v>136</v>
      </c>
      <c r="F2267" s="418">
        <v>8</v>
      </c>
      <c r="G2267" s="407"/>
      <c r="H2267" s="408">
        <f t="shared" si="43"/>
        <v>0</v>
      </c>
      <c r="I2267" s="419"/>
    </row>
    <row r="2268" spans="1:9" hidden="1" x14ac:dyDescent="0.2">
      <c r="A2268" s="15" t="s">
        <v>0</v>
      </c>
      <c r="B2268" s="28"/>
      <c r="C2268" s="410"/>
      <c r="D2268" s="387" t="s">
        <v>1183</v>
      </c>
      <c r="E2268" s="37" t="s">
        <v>136</v>
      </c>
      <c r="F2268" s="418">
        <v>8</v>
      </c>
      <c r="G2268" s="407"/>
      <c r="H2268" s="408">
        <f t="shared" si="43"/>
        <v>0</v>
      </c>
      <c r="I2268" s="419"/>
    </row>
    <row r="2269" spans="1:9" hidden="1" x14ac:dyDescent="0.2">
      <c r="A2269" s="15" t="s">
        <v>0</v>
      </c>
      <c r="B2269" s="28"/>
      <c r="C2269" s="410"/>
      <c r="D2269" s="387" t="s">
        <v>1184</v>
      </c>
      <c r="E2269" s="37" t="s">
        <v>136</v>
      </c>
      <c r="F2269" s="418">
        <v>7</v>
      </c>
      <c r="G2269" s="407"/>
      <c r="H2269" s="408">
        <f t="shared" si="43"/>
        <v>0</v>
      </c>
      <c r="I2269" s="419"/>
    </row>
    <row r="2270" spans="1:9" hidden="1" x14ac:dyDescent="0.2">
      <c r="A2270" s="15" t="s">
        <v>0</v>
      </c>
      <c r="B2270" s="28"/>
      <c r="C2270" s="410"/>
      <c r="D2270" s="387" t="s">
        <v>1185</v>
      </c>
      <c r="E2270" s="37" t="s">
        <v>136</v>
      </c>
      <c r="F2270" s="418">
        <v>4</v>
      </c>
      <c r="G2270" s="407"/>
      <c r="H2270" s="408">
        <f t="shared" si="43"/>
        <v>0</v>
      </c>
      <c r="I2270" s="419"/>
    </row>
    <row r="2271" spans="1:9" hidden="1" x14ac:dyDescent="0.2">
      <c r="A2271" s="15" t="s">
        <v>0</v>
      </c>
      <c r="B2271" s="28"/>
      <c r="C2271" s="410"/>
      <c r="D2271" s="387" t="s">
        <v>1186</v>
      </c>
      <c r="E2271" s="37" t="s">
        <v>136</v>
      </c>
      <c r="F2271" s="418">
        <v>10</v>
      </c>
      <c r="G2271" s="407"/>
      <c r="H2271" s="408">
        <f t="shared" si="43"/>
        <v>0</v>
      </c>
      <c r="I2271" s="419"/>
    </row>
    <row r="2272" spans="1:9" hidden="1" x14ac:dyDescent="0.2">
      <c r="A2272" s="15" t="s">
        <v>0</v>
      </c>
      <c r="B2272" s="28"/>
      <c r="C2272" s="410"/>
      <c r="D2272" s="387" t="s">
        <v>1187</v>
      </c>
      <c r="E2272" s="37" t="s">
        <v>136</v>
      </c>
      <c r="F2272" s="418">
        <v>1</v>
      </c>
      <c r="G2272" s="407"/>
      <c r="H2272" s="408">
        <f t="shared" si="43"/>
        <v>0</v>
      </c>
      <c r="I2272" s="419"/>
    </row>
    <row r="2273" spans="1:9" hidden="1" x14ac:dyDescent="0.2">
      <c r="A2273" s="15" t="s">
        <v>0</v>
      </c>
      <c r="B2273" s="28"/>
      <c r="C2273" s="410"/>
      <c r="D2273" s="387" t="s">
        <v>1188</v>
      </c>
      <c r="E2273" s="37" t="s">
        <v>136</v>
      </c>
      <c r="F2273" s="418">
        <v>8</v>
      </c>
      <c r="G2273" s="407"/>
      <c r="H2273" s="408">
        <f t="shared" si="43"/>
        <v>0</v>
      </c>
      <c r="I2273" s="419"/>
    </row>
    <row r="2274" spans="1:9" hidden="1" x14ac:dyDescent="0.2">
      <c r="A2274" s="15" t="s">
        <v>0</v>
      </c>
      <c r="B2274" s="28"/>
      <c r="C2274" s="410"/>
      <c r="D2274" s="387" t="s">
        <v>1189</v>
      </c>
      <c r="E2274" s="37" t="s">
        <v>136</v>
      </c>
      <c r="F2274" s="418">
        <v>1</v>
      </c>
      <c r="G2274" s="407"/>
      <c r="H2274" s="408">
        <f t="shared" si="43"/>
        <v>0</v>
      </c>
      <c r="I2274" s="419"/>
    </row>
    <row r="2275" spans="1:9" hidden="1" x14ac:dyDescent="0.2">
      <c r="A2275" s="15" t="s">
        <v>0</v>
      </c>
      <c r="B2275" s="28"/>
      <c r="C2275" s="410"/>
      <c r="D2275" s="387" t="s">
        <v>1190</v>
      </c>
      <c r="E2275" s="37" t="s">
        <v>136</v>
      </c>
      <c r="F2275" s="418">
        <v>8</v>
      </c>
      <c r="G2275" s="407"/>
      <c r="H2275" s="408">
        <f t="shared" si="43"/>
        <v>0</v>
      </c>
      <c r="I2275" s="419"/>
    </row>
    <row r="2276" spans="1:9" hidden="1" x14ac:dyDescent="0.2">
      <c r="A2276" s="15" t="s">
        <v>0</v>
      </c>
      <c r="B2276" s="28"/>
      <c r="C2276" s="410"/>
      <c r="D2276" s="387" t="s">
        <v>1191</v>
      </c>
      <c r="E2276" s="37" t="s">
        <v>136</v>
      </c>
      <c r="F2276" s="418">
        <v>1</v>
      </c>
      <c r="G2276" s="407"/>
      <c r="H2276" s="408">
        <f t="shared" si="43"/>
        <v>0</v>
      </c>
      <c r="I2276" s="419"/>
    </row>
    <row r="2277" spans="1:9" hidden="1" x14ac:dyDescent="0.2">
      <c r="A2277" s="15" t="s">
        <v>0</v>
      </c>
      <c r="B2277" s="28"/>
      <c r="C2277" s="410"/>
      <c r="D2277" s="387"/>
      <c r="E2277" s="401"/>
      <c r="F2277" s="374"/>
      <c r="G2277" s="407"/>
      <c r="H2277" s="29"/>
      <c r="I2277" s="376"/>
    </row>
    <row r="2278" spans="1:9" hidden="1" x14ac:dyDescent="0.2">
      <c r="A2278" s="15" t="s">
        <v>0</v>
      </c>
      <c r="B2278" s="28"/>
      <c r="C2278" s="410"/>
      <c r="D2278" s="387" t="s">
        <v>1196</v>
      </c>
      <c r="E2278" s="37" t="s">
        <v>136</v>
      </c>
      <c r="F2278" s="418">
        <v>6</v>
      </c>
      <c r="G2278" s="407"/>
      <c r="H2278" s="408">
        <f t="shared" ref="H2278:H2291" si="44">$F2278*G2278</f>
        <v>0</v>
      </c>
      <c r="I2278" s="419"/>
    </row>
    <row r="2279" spans="1:9" hidden="1" x14ac:dyDescent="0.2">
      <c r="A2279" s="15" t="s">
        <v>0</v>
      </c>
      <c r="B2279" s="28"/>
      <c r="C2279" s="410"/>
      <c r="D2279" s="387" t="s">
        <v>1197</v>
      </c>
      <c r="E2279" s="37" t="s">
        <v>136</v>
      </c>
      <c r="F2279" s="418">
        <v>4</v>
      </c>
      <c r="G2279" s="407"/>
      <c r="H2279" s="408">
        <f t="shared" si="44"/>
        <v>0</v>
      </c>
      <c r="I2279" s="419"/>
    </row>
    <row r="2280" spans="1:9" hidden="1" x14ac:dyDescent="0.2">
      <c r="A2280" s="15" t="s">
        <v>0</v>
      </c>
      <c r="B2280" s="28"/>
      <c r="C2280" s="410"/>
      <c r="D2280" s="387" t="s">
        <v>1198</v>
      </c>
      <c r="E2280" s="37" t="s">
        <v>136</v>
      </c>
      <c r="F2280" s="418">
        <v>3</v>
      </c>
      <c r="G2280" s="407"/>
      <c r="H2280" s="408">
        <f t="shared" si="44"/>
        <v>0</v>
      </c>
      <c r="I2280" s="419"/>
    </row>
    <row r="2281" spans="1:9" hidden="1" x14ac:dyDescent="0.2">
      <c r="A2281" s="15" t="s">
        <v>0</v>
      </c>
      <c r="B2281" s="28"/>
      <c r="C2281" s="410"/>
      <c r="D2281" s="387" t="s">
        <v>1199</v>
      </c>
      <c r="E2281" s="37" t="s">
        <v>136</v>
      </c>
      <c r="F2281" s="418">
        <v>6</v>
      </c>
      <c r="G2281" s="407"/>
      <c r="H2281" s="408">
        <f t="shared" si="44"/>
        <v>0</v>
      </c>
      <c r="I2281" s="419"/>
    </row>
    <row r="2282" spans="1:9" hidden="1" x14ac:dyDescent="0.2">
      <c r="A2282" s="15" t="s">
        <v>0</v>
      </c>
      <c r="B2282" s="28"/>
      <c r="C2282" s="410"/>
      <c r="D2282" s="387" t="s">
        <v>1200</v>
      </c>
      <c r="E2282" s="37" t="s">
        <v>136</v>
      </c>
      <c r="F2282" s="418">
        <v>2</v>
      </c>
      <c r="G2282" s="407"/>
      <c r="H2282" s="408">
        <f t="shared" si="44"/>
        <v>0</v>
      </c>
      <c r="I2282" s="419"/>
    </row>
    <row r="2283" spans="1:9" hidden="1" x14ac:dyDescent="0.2">
      <c r="A2283" s="15" t="s">
        <v>0</v>
      </c>
      <c r="B2283" s="28"/>
      <c r="C2283" s="410"/>
      <c r="D2283" s="387" t="s">
        <v>1201</v>
      </c>
      <c r="E2283" s="37" t="s">
        <v>136</v>
      </c>
      <c r="F2283" s="418">
        <v>1</v>
      </c>
      <c r="G2283" s="407"/>
      <c r="H2283" s="408">
        <f t="shared" si="44"/>
        <v>0</v>
      </c>
      <c r="I2283" s="419"/>
    </row>
    <row r="2284" spans="1:9" hidden="1" x14ac:dyDescent="0.2">
      <c r="A2284" s="15" t="s">
        <v>0</v>
      </c>
      <c r="B2284" s="28"/>
      <c r="C2284" s="410"/>
      <c r="D2284" s="387" t="s">
        <v>1202</v>
      </c>
      <c r="E2284" s="37" t="s">
        <v>136</v>
      </c>
      <c r="F2284" s="418">
        <v>1</v>
      </c>
      <c r="G2284" s="407"/>
      <c r="H2284" s="408">
        <f t="shared" si="44"/>
        <v>0</v>
      </c>
      <c r="I2284" s="419"/>
    </row>
    <row r="2285" spans="1:9" hidden="1" x14ac:dyDescent="0.2">
      <c r="A2285" s="15" t="s">
        <v>0</v>
      </c>
      <c r="B2285" s="28"/>
      <c r="C2285" s="410"/>
      <c r="D2285" s="387" t="s">
        <v>1203</v>
      </c>
      <c r="E2285" s="37" t="s">
        <v>136</v>
      </c>
      <c r="F2285" s="418">
        <v>2</v>
      </c>
      <c r="G2285" s="407"/>
      <c r="H2285" s="408">
        <f t="shared" si="44"/>
        <v>0</v>
      </c>
      <c r="I2285" s="419"/>
    </row>
    <row r="2286" spans="1:9" hidden="1" x14ac:dyDescent="0.2">
      <c r="A2286" s="15" t="s">
        <v>0</v>
      </c>
      <c r="B2286" s="28"/>
      <c r="C2286" s="410"/>
      <c r="D2286" s="387" t="s">
        <v>1204</v>
      </c>
      <c r="E2286" s="37" t="s">
        <v>136</v>
      </c>
      <c r="F2286" s="418">
        <v>4</v>
      </c>
      <c r="G2286" s="407"/>
      <c r="H2286" s="408">
        <f t="shared" si="44"/>
        <v>0</v>
      </c>
      <c r="I2286" s="419"/>
    </row>
    <row r="2287" spans="1:9" hidden="1" x14ac:dyDescent="0.2">
      <c r="A2287" s="15" t="s">
        <v>0</v>
      </c>
      <c r="B2287" s="28"/>
      <c r="C2287" s="410"/>
      <c r="D2287" s="387" t="s">
        <v>1205</v>
      </c>
      <c r="E2287" s="37" t="s">
        <v>136</v>
      </c>
      <c r="F2287" s="418">
        <v>1</v>
      </c>
      <c r="G2287" s="407"/>
      <c r="H2287" s="408">
        <f t="shared" si="44"/>
        <v>0</v>
      </c>
      <c r="I2287" s="419"/>
    </row>
    <row r="2288" spans="1:9" hidden="1" x14ac:dyDescent="0.2">
      <c r="A2288" s="15" t="s">
        <v>0</v>
      </c>
      <c r="B2288" s="28"/>
      <c r="C2288" s="410"/>
      <c r="D2288" s="387" t="s">
        <v>1206</v>
      </c>
      <c r="E2288" s="37" t="s">
        <v>136</v>
      </c>
      <c r="F2288" s="418">
        <v>1</v>
      </c>
      <c r="G2288" s="407"/>
      <c r="H2288" s="408">
        <f t="shared" si="44"/>
        <v>0</v>
      </c>
      <c r="I2288" s="419"/>
    </row>
    <row r="2289" spans="1:9" hidden="1" x14ac:dyDescent="0.2">
      <c r="A2289" s="15" t="s">
        <v>0</v>
      </c>
      <c r="B2289" s="28"/>
      <c r="C2289" s="410"/>
      <c r="D2289" s="387" t="s">
        <v>1207</v>
      </c>
      <c r="E2289" s="37" t="s">
        <v>136</v>
      </c>
      <c r="F2289" s="418">
        <v>1</v>
      </c>
      <c r="G2289" s="407"/>
      <c r="H2289" s="408">
        <f t="shared" si="44"/>
        <v>0</v>
      </c>
      <c r="I2289" s="419"/>
    </row>
    <row r="2290" spans="1:9" hidden="1" x14ac:dyDescent="0.2">
      <c r="A2290" s="15" t="s">
        <v>0</v>
      </c>
      <c r="B2290" s="28"/>
      <c r="C2290" s="410"/>
      <c r="D2290" s="387" t="s">
        <v>1208</v>
      </c>
      <c r="E2290" s="37" t="s">
        <v>136</v>
      </c>
      <c r="F2290" s="418">
        <v>1</v>
      </c>
      <c r="G2290" s="407"/>
      <c r="H2290" s="408">
        <f t="shared" si="44"/>
        <v>0</v>
      </c>
      <c r="I2290" s="419"/>
    </row>
    <row r="2291" spans="1:9" hidden="1" x14ac:dyDescent="0.2">
      <c r="A2291" s="15" t="s">
        <v>0</v>
      </c>
      <c r="B2291" s="28"/>
      <c r="C2291" s="410"/>
      <c r="D2291" s="387" t="s">
        <v>1209</v>
      </c>
      <c r="E2291" s="37" t="s">
        <v>136</v>
      </c>
      <c r="F2291" s="418">
        <v>1</v>
      </c>
      <c r="G2291" s="407"/>
      <c r="H2291" s="408">
        <f t="shared" si="44"/>
        <v>0</v>
      </c>
      <c r="I2291" s="419"/>
    </row>
    <row r="2292" spans="1:9" hidden="1" x14ac:dyDescent="0.2">
      <c r="A2292" s="15" t="s">
        <v>0</v>
      </c>
      <c r="B2292" s="28"/>
      <c r="C2292" s="410"/>
      <c r="D2292" s="387"/>
      <c r="E2292" s="401"/>
      <c r="F2292" s="374"/>
      <c r="G2292" s="407"/>
      <c r="H2292" s="29"/>
      <c r="I2292" s="376"/>
    </row>
    <row r="2293" spans="1:9" hidden="1" x14ac:dyDescent="0.2">
      <c r="A2293" s="15" t="s">
        <v>0</v>
      </c>
      <c r="B2293" s="28"/>
      <c r="C2293" s="410"/>
      <c r="D2293" s="387" t="s">
        <v>1214</v>
      </c>
      <c r="E2293" s="37" t="s">
        <v>136</v>
      </c>
      <c r="F2293" s="418">
        <v>4</v>
      </c>
      <c r="G2293" s="407"/>
      <c r="H2293" s="408">
        <f t="shared" ref="H2293:H2306" si="45">$F2293*G2293</f>
        <v>0</v>
      </c>
      <c r="I2293" s="419"/>
    </row>
    <row r="2294" spans="1:9" hidden="1" x14ac:dyDescent="0.2">
      <c r="A2294" s="15" t="s">
        <v>0</v>
      </c>
      <c r="B2294" s="28"/>
      <c r="C2294" s="410"/>
      <c r="D2294" s="387" t="s">
        <v>1215</v>
      </c>
      <c r="E2294" s="37" t="s">
        <v>136</v>
      </c>
      <c r="F2294" s="418">
        <v>3</v>
      </c>
      <c r="G2294" s="407"/>
      <c r="H2294" s="408">
        <f t="shared" si="45"/>
        <v>0</v>
      </c>
      <c r="I2294" s="419"/>
    </row>
    <row r="2295" spans="1:9" hidden="1" x14ac:dyDescent="0.2">
      <c r="A2295" s="15" t="s">
        <v>0</v>
      </c>
      <c r="B2295" s="28"/>
      <c r="C2295" s="410"/>
      <c r="D2295" s="387" t="s">
        <v>1216</v>
      </c>
      <c r="E2295" s="37" t="s">
        <v>136</v>
      </c>
      <c r="F2295" s="418">
        <v>3</v>
      </c>
      <c r="G2295" s="407"/>
      <c r="H2295" s="408">
        <f t="shared" si="45"/>
        <v>0</v>
      </c>
      <c r="I2295" s="419"/>
    </row>
    <row r="2296" spans="1:9" hidden="1" x14ac:dyDescent="0.2">
      <c r="A2296" s="15" t="s">
        <v>0</v>
      </c>
      <c r="B2296" s="28"/>
      <c r="C2296" s="410"/>
      <c r="D2296" s="387" t="s">
        <v>1217</v>
      </c>
      <c r="E2296" s="37" t="s">
        <v>136</v>
      </c>
      <c r="F2296" s="418">
        <v>12</v>
      </c>
      <c r="G2296" s="407"/>
      <c r="H2296" s="408">
        <f t="shared" si="45"/>
        <v>0</v>
      </c>
      <c r="I2296" s="419"/>
    </row>
    <row r="2297" spans="1:9" hidden="1" x14ac:dyDescent="0.2">
      <c r="A2297" s="15" t="s">
        <v>0</v>
      </c>
      <c r="B2297" s="28"/>
      <c r="C2297" s="410"/>
      <c r="D2297" s="387" t="s">
        <v>1218</v>
      </c>
      <c r="E2297" s="37" t="s">
        <v>136</v>
      </c>
      <c r="F2297" s="418">
        <v>4</v>
      </c>
      <c r="G2297" s="407"/>
      <c r="H2297" s="408">
        <f t="shared" si="45"/>
        <v>0</v>
      </c>
      <c r="I2297" s="419"/>
    </row>
    <row r="2298" spans="1:9" hidden="1" x14ac:dyDescent="0.2">
      <c r="A2298" s="15" t="s">
        <v>0</v>
      </c>
      <c r="B2298" s="28"/>
      <c r="C2298" s="410"/>
      <c r="D2298" s="387" t="s">
        <v>1219</v>
      </c>
      <c r="E2298" s="37" t="s">
        <v>136</v>
      </c>
      <c r="F2298" s="418">
        <v>7</v>
      </c>
      <c r="G2298" s="407"/>
      <c r="H2298" s="408">
        <f t="shared" si="45"/>
        <v>0</v>
      </c>
      <c r="I2298" s="419"/>
    </row>
    <row r="2299" spans="1:9" hidden="1" x14ac:dyDescent="0.2">
      <c r="A2299" s="15" t="s">
        <v>0</v>
      </c>
      <c r="B2299" s="28"/>
      <c r="C2299" s="410"/>
      <c r="D2299" s="387" t="s">
        <v>1220</v>
      </c>
      <c r="E2299" s="37" t="s">
        <v>136</v>
      </c>
      <c r="F2299" s="418">
        <v>6</v>
      </c>
      <c r="G2299" s="407"/>
      <c r="H2299" s="408">
        <f t="shared" si="45"/>
        <v>0</v>
      </c>
      <c r="I2299" s="419"/>
    </row>
    <row r="2300" spans="1:9" hidden="1" x14ac:dyDescent="0.2">
      <c r="A2300" s="15" t="s">
        <v>0</v>
      </c>
      <c r="B2300" s="28"/>
      <c r="C2300" s="410"/>
      <c r="D2300" s="387" t="s">
        <v>1221</v>
      </c>
      <c r="E2300" s="37" t="s">
        <v>136</v>
      </c>
      <c r="F2300" s="418">
        <v>10</v>
      </c>
      <c r="G2300" s="407"/>
      <c r="H2300" s="408">
        <f t="shared" si="45"/>
        <v>0</v>
      </c>
      <c r="I2300" s="419"/>
    </row>
    <row r="2301" spans="1:9" hidden="1" x14ac:dyDescent="0.2">
      <c r="A2301" s="15" t="s">
        <v>0</v>
      </c>
      <c r="B2301" s="28"/>
      <c r="C2301" s="410"/>
      <c r="D2301" s="387" t="s">
        <v>1222</v>
      </c>
      <c r="E2301" s="37" t="s">
        <v>136</v>
      </c>
      <c r="F2301" s="418">
        <v>1</v>
      </c>
      <c r="G2301" s="407"/>
      <c r="H2301" s="408">
        <f t="shared" si="45"/>
        <v>0</v>
      </c>
      <c r="I2301" s="419"/>
    </row>
    <row r="2302" spans="1:9" hidden="1" x14ac:dyDescent="0.2">
      <c r="A2302" s="15" t="s">
        <v>0</v>
      </c>
      <c r="B2302" s="28"/>
      <c r="C2302" s="410"/>
      <c r="D2302" s="387" t="s">
        <v>1223</v>
      </c>
      <c r="E2302" s="37" t="s">
        <v>136</v>
      </c>
      <c r="F2302" s="418">
        <v>1</v>
      </c>
      <c r="G2302" s="407"/>
      <c r="H2302" s="408">
        <f t="shared" si="45"/>
        <v>0</v>
      </c>
      <c r="I2302" s="419"/>
    </row>
    <row r="2303" spans="1:9" hidden="1" x14ac:dyDescent="0.2">
      <c r="A2303" s="15" t="s">
        <v>0</v>
      </c>
      <c r="B2303" s="28"/>
      <c r="C2303" s="410"/>
      <c r="D2303" s="387" t="s">
        <v>1224</v>
      </c>
      <c r="E2303" s="37" t="s">
        <v>136</v>
      </c>
      <c r="F2303" s="418">
        <v>1</v>
      </c>
      <c r="G2303" s="407"/>
      <c r="H2303" s="408">
        <f t="shared" si="45"/>
        <v>0</v>
      </c>
      <c r="I2303" s="419"/>
    </row>
    <row r="2304" spans="1:9" hidden="1" x14ac:dyDescent="0.2">
      <c r="A2304" s="15" t="s">
        <v>0</v>
      </c>
      <c r="B2304" s="28"/>
      <c r="C2304" s="410"/>
      <c r="D2304" s="387" t="s">
        <v>1225</v>
      </c>
      <c r="E2304" s="37" t="s">
        <v>136</v>
      </c>
      <c r="F2304" s="418">
        <v>2</v>
      </c>
      <c r="G2304" s="407"/>
      <c r="H2304" s="408">
        <f t="shared" si="45"/>
        <v>0</v>
      </c>
      <c r="I2304" s="419"/>
    </row>
    <row r="2305" spans="1:9" hidden="1" x14ac:dyDescent="0.2">
      <c r="A2305" s="15" t="s">
        <v>0</v>
      </c>
      <c r="B2305" s="28"/>
      <c r="C2305" s="410"/>
      <c r="D2305" s="387" t="s">
        <v>1226</v>
      </c>
      <c r="E2305" s="37" t="s">
        <v>136</v>
      </c>
      <c r="F2305" s="418">
        <v>1</v>
      </c>
      <c r="G2305" s="407"/>
      <c r="H2305" s="408">
        <f t="shared" si="45"/>
        <v>0</v>
      </c>
      <c r="I2305" s="419"/>
    </row>
    <row r="2306" spans="1:9" hidden="1" x14ac:dyDescent="0.2">
      <c r="A2306" s="15" t="s">
        <v>0</v>
      </c>
      <c r="B2306" s="28"/>
      <c r="C2306" s="410"/>
      <c r="D2306" s="387" t="s">
        <v>1227</v>
      </c>
      <c r="E2306" s="37" t="s">
        <v>136</v>
      </c>
      <c r="F2306" s="418">
        <v>2</v>
      </c>
      <c r="G2306" s="407"/>
      <c r="H2306" s="408">
        <f t="shared" si="45"/>
        <v>0</v>
      </c>
      <c r="I2306" s="419"/>
    </row>
    <row r="2307" spans="1:9" hidden="1" x14ac:dyDescent="0.2">
      <c r="A2307" s="15" t="s">
        <v>0</v>
      </c>
      <c r="B2307" s="28"/>
      <c r="C2307" s="410"/>
      <c r="D2307" s="387"/>
      <c r="E2307" s="401"/>
      <c r="F2307" s="374"/>
      <c r="G2307" s="407"/>
      <c r="H2307" s="29"/>
      <c r="I2307" s="376"/>
    </row>
    <row r="2308" spans="1:9" hidden="1" x14ac:dyDescent="0.2">
      <c r="A2308" s="15" t="s">
        <v>0</v>
      </c>
      <c r="B2308" s="28"/>
      <c r="C2308" s="410"/>
      <c r="D2308" s="387" t="s">
        <v>1228</v>
      </c>
      <c r="E2308" s="37" t="s">
        <v>136</v>
      </c>
      <c r="F2308" s="418">
        <v>1</v>
      </c>
      <c r="G2308" s="407"/>
      <c r="H2308" s="408">
        <f>$F2308*G2308</f>
        <v>0</v>
      </c>
      <c r="I2308" s="419"/>
    </row>
    <row r="2309" spans="1:9" hidden="1" x14ac:dyDescent="0.2">
      <c r="A2309" s="15" t="s">
        <v>0</v>
      </c>
      <c r="B2309" s="28"/>
      <c r="C2309" s="410"/>
      <c r="D2309" s="387" t="s">
        <v>1229</v>
      </c>
      <c r="E2309" s="37" t="s">
        <v>136</v>
      </c>
      <c r="F2309" s="418">
        <v>2</v>
      </c>
      <c r="G2309" s="407"/>
      <c r="H2309" s="408">
        <f>$F2309*G2309</f>
        <v>0</v>
      </c>
      <c r="I2309" s="419"/>
    </row>
    <row r="2310" spans="1:9" hidden="1" x14ac:dyDescent="0.2">
      <c r="A2310" s="15" t="s">
        <v>0</v>
      </c>
      <c r="B2310" s="28"/>
      <c r="C2310" s="410"/>
      <c r="D2310" s="387" t="s">
        <v>1230</v>
      </c>
      <c r="E2310" s="37" t="s">
        <v>136</v>
      </c>
      <c r="F2310" s="418">
        <v>2</v>
      </c>
      <c r="G2310" s="407"/>
      <c r="H2310" s="408">
        <f>$F2310*G2310</f>
        <v>0</v>
      </c>
      <c r="I2310" s="419"/>
    </row>
    <row r="2311" spans="1:9" hidden="1" x14ac:dyDescent="0.2">
      <c r="A2311" s="15" t="s">
        <v>0</v>
      </c>
      <c r="B2311" s="28"/>
      <c r="C2311" s="410"/>
      <c r="D2311" s="387"/>
      <c r="E2311" s="401"/>
      <c r="F2311" s="374"/>
      <c r="G2311" s="407"/>
      <c r="H2311" s="29"/>
      <c r="I2311" s="376"/>
    </row>
    <row r="2312" spans="1:9" hidden="1" x14ac:dyDescent="0.2">
      <c r="A2312" s="15" t="s">
        <v>0</v>
      </c>
      <c r="B2312" s="28"/>
      <c r="C2312" s="410"/>
      <c r="D2312" s="387" t="s">
        <v>1239</v>
      </c>
      <c r="E2312" s="37" t="s">
        <v>136</v>
      </c>
      <c r="F2312" s="418">
        <v>6</v>
      </c>
      <c r="G2312" s="407"/>
      <c r="H2312" s="408">
        <f t="shared" ref="H2312:H2342" si="46">$F2312*G2312</f>
        <v>0</v>
      </c>
      <c r="I2312" s="419"/>
    </row>
    <row r="2313" spans="1:9" hidden="1" x14ac:dyDescent="0.2">
      <c r="A2313" s="15" t="s">
        <v>0</v>
      </c>
      <c r="B2313" s="28"/>
      <c r="C2313" s="410"/>
      <c r="D2313" s="387" t="s">
        <v>1240</v>
      </c>
      <c r="E2313" s="37" t="s">
        <v>136</v>
      </c>
      <c r="F2313" s="418">
        <v>6</v>
      </c>
      <c r="G2313" s="407"/>
      <c r="H2313" s="408">
        <f t="shared" si="46"/>
        <v>0</v>
      </c>
      <c r="I2313" s="419"/>
    </row>
    <row r="2314" spans="1:9" hidden="1" x14ac:dyDescent="0.2">
      <c r="A2314" s="15" t="s">
        <v>0</v>
      </c>
      <c r="B2314" s="28"/>
      <c r="C2314" s="410"/>
      <c r="D2314" s="387" t="s">
        <v>1241</v>
      </c>
      <c r="E2314" s="37" t="s">
        <v>136</v>
      </c>
      <c r="F2314" s="418">
        <v>5</v>
      </c>
      <c r="G2314" s="407"/>
      <c r="H2314" s="408">
        <f t="shared" si="46"/>
        <v>0</v>
      </c>
      <c r="I2314" s="419"/>
    </row>
    <row r="2315" spans="1:9" hidden="1" x14ac:dyDescent="0.2">
      <c r="A2315" s="15" t="s">
        <v>0</v>
      </c>
      <c r="B2315" s="28"/>
      <c r="C2315" s="410"/>
      <c r="D2315" s="387" t="s">
        <v>1242</v>
      </c>
      <c r="E2315" s="37" t="s">
        <v>136</v>
      </c>
      <c r="F2315" s="418">
        <v>4</v>
      </c>
      <c r="G2315" s="407"/>
      <c r="H2315" s="408">
        <f t="shared" si="46"/>
        <v>0</v>
      </c>
      <c r="I2315" s="419"/>
    </row>
    <row r="2316" spans="1:9" hidden="1" x14ac:dyDescent="0.2">
      <c r="A2316" s="15" t="s">
        <v>0</v>
      </c>
      <c r="B2316" s="28"/>
      <c r="C2316" s="410"/>
      <c r="D2316" s="387" t="s">
        <v>1243</v>
      </c>
      <c r="E2316" s="37" t="s">
        <v>136</v>
      </c>
      <c r="F2316" s="418">
        <v>4</v>
      </c>
      <c r="G2316" s="407"/>
      <c r="H2316" s="408">
        <f t="shared" si="46"/>
        <v>0</v>
      </c>
      <c r="I2316" s="419"/>
    </row>
    <row r="2317" spans="1:9" hidden="1" x14ac:dyDescent="0.2">
      <c r="A2317" s="15" t="s">
        <v>0</v>
      </c>
      <c r="B2317" s="28"/>
      <c r="C2317" s="410"/>
      <c r="D2317" s="387" t="s">
        <v>1244</v>
      </c>
      <c r="E2317" s="37" t="s">
        <v>136</v>
      </c>
      <c r="F2317" s="418">
        <v>8</v>
      </c>
      <c r="G2317" s="407"/>
      <c r="H2317" s="408">
        <f t="shared" si="46"/>
        <v>0</v>
      </c>
      <c r="I2317" s="419"/>
    </row>
    <row r="2318" spans="1:9" hidden="1" x14ac:dyDescent="0.2">
      <c r="A2318" s="15" t="s">
        <v>0</v>
      </c>
      <c r="B2318" s="28"/>
      <c r="C2318" s="410"/>
      <c r="D2318" s="387" t="s">
        <v>1245</v>
      </c>
      <c r="E2318" s="37" t="s">
        <v>136</v>
      </c>
      <c r="F2318" s="418">
        <v>8</v>
      </c>
      <c r="G2318" s="407"/>
      <c r="H2318" s="408">
        <f t="shared" si="46"/>
        <v>0</v>
      </c>
      <c r="I2318" s="419"/>
    </row>
    <row r="2319" spans="1:9" hidden="1" x14ac:dyDescent="0.2">
      <c r="A2319" s="15" t="s">
        <v>0</v>
      </c>
      <c r="B2319" s="28"/>
      <c r="C2319" s="410"/>
      <c r="D2319" s="387" t="s">
        <v>1246</v>
      </c>
      <c r="E2319" s="37" t="s">
        <v>136</v>
      </c>
      <c r="F2319" s="418">
        <v>6</v>
      </c>
      <c r="G2319" s="407"/>
      <c r="H2319" s="408">
        <f t="shared" si="46"/>
        <v>0</v>
      </c>
      <c r="I2319" s="419"/>
    </row>
    <row r="2320" spans="1:9" hidden="1" x14ac:dyDescent="0.2">
      <c r="A2320" s="15" t="s">
        <v>0</v>
      </c>
      <c r="B2320" s="28"/>
      <c r="C2320" s="410"/>
      <c r="D2320" s="387" t="s">
        <v>1247</v>
      </c>
      <c r="E2320" s="37" t="s">
        <v>136</v>
      </c>
      <c r="F2320" s="418">
        <v>6</v>
      </c>
      <c r="G2320" s="407"/>
      <c r="H2320" s="408">
        <f t="shared" si="46"/>
        <v>0</v>
      </c>
      <c r="I2320" s="419"/>
    </row>
    <row r="2321" spans="1:9" hidden="1" x14ac:dyDescent="0.2">
      <c r="A2321" s="15" t="s">
        <v>0</v>
      </c>
      <c r="B2321" s="28"/>
      <c r="C2321" s="410"/>
      <c r="D2321" s="387" t="s">
        <v>1248</v>
      </c>
      <c r="E2321" s="37" t="s">
        <v>136</v>
      </c>
      <c r="F2321" s="418">
        <v>2</v>
      </c>
      <c r="G2321" s="407"/>
      <c r="H2321" s="408">
        <f t="shared" si="46"/>
        <v>0</v>
      </c>
      <c r="I2321" s="419"/>
    </row>
    <row r="2322" spans="1:9" hidden="1" x14ac:dyDescent="0.2">
      <c r="A2322" s="15" t="s">
        <v>0</v>
      </c>
      <c r="B2322" s="28"/>
      <c r="C2322" s="410"/>
      <c r="D2322" s="387" t="s">
        <v>1249</v>
      </c>
      <c r="E2322" s="37" t="s">
        <v>136</v>
      </c>
      <c r="F2322" s="418">
        <v>2</v>
      </c>
      <c r="G2322" s="407"/>
      <c r="H2322" s="408">
        <f t="shared" si="46"/>
        <v>0</v>
      </c>
      <c r="I2322" s="419"/>
    </row>
    <row r="2323" spans="1:9" hidden="1" x14ac:dyDescent="0.2">
      <c r="A2323" s="15" t="s">
        <v>0</v>
      </c>
      <c r="B2323" s="28"/>
      <c r="C2323" s="410"/>
      <c r="D2323" s="387" t="s">
        <v>1250</v>
      </c>
      <c r="E2323" s="37" t="s">
        <v>136</v>
      </c>
      <c r="F2323" s="418">
        <v>8</v>
      </c>
      <c r="G2323" s="407"/>
      <c r="H2323" s="408">
        <f t="shared" si="46"/>
        <v>0</v>
      </c>
      <c r="I2323" s="419"/>
    </row>
    <row r="2324" spans="1:9" hidden="1" x14ac:dyDescent="0.2">
      <c r="A2324" s="15" t="s">
        <v>0</v>
      </c>
      <c r="B2324" s="28"/>
      <c r="C2324" s="410"/>
      <c r="D2324" s="387" t="s">
        <v>1251</v>
      </c>
      <c r="E2324" s="37" t="s">
        <v>136</v>
      </c>
      <c r="F2324" s="418">
        <v>2</v>
      </c>
      <c r="G2324" s="407"/>
      <c r="H2324" s="408">
        <f t="shared" si="46"/>
        <v>0</v>
      </c>
      <c r="I2324" s="419"/>
    </row>
    <row r="2325" spans="1:9" hidden="1" x14ac:dyDescent="0.2">
      <c r="A2325" s="15" t="s">
        <v>0</v>
      </c>
      <c r="B2325" s="28"/>
      <c r="C2325" s="410"/>
      <c r="D2325" s="387" t="s">
        <v>1252</v>
      </c>
      <c r="E2325" s="37" t="s">
        <v>136</v>
      </c>
      <c r="F2325" s="418">
        <v>2</v>
      </c>
      <c r="G2325" s="407"/>
      <c r="H2325" s="408">
        <f t="shared" si="46"/>
        <v>0</v>
      </c>
      <c r="I2325" s="419"/>
    </row>
    <row r="2326" spans="1:9" hidden="1" x14ac:dyDescent="0.2">
      <c r="A2326" s="15" t="s">
        <v>0</v>
      </c>
      <c r="B2326" s="28"/>
      <c r="C2326" s="410"/>
      <c r="D2326" s="387" t="s">
        <v>1253</v>
      </c>
      <c r="E2326" s="37" t="s">
        <v>136</v>
      </c>
      <c r="F2326" s="418">
        <v>10</v>
      </c>
      <c r="G2326" s="407"/>
      <c r="H2326" s="408">
        <f t="shared" si="46"/>
        <v>0</v>
      </c>
      <c r="I2326" s="419"/>
    </row>
    <row r="2327" spans="1:9" hidden="1" x14ac:dyDescent="0.2">
      <c r="A2327" s="15" t="s">
        <v>0</v>
      </c>
      <c r="B2327" s="28"/>
      <c r="C2327" s="410"/>
      <c r="D2327" s="387" t="s">
        <v>1254</v>
      </c>
      <c r="E2327" s="37" t="s">
        <v>136</v>
      </c>
      <c r="F2327" s="418">
        <v>12</v>
      </c>
      <c r="G2327" s="407"/>
      <c r="H2327" s="408">
        <f t="shared" si="46"/>
        <v>0</v>
      </c>
      <c r="I2327" s="419"/>
    </row>
    <row r="2328" spans="1:9" hidden="1" x14ac:dyDescent="0.2">
      <c r="A2328" s="15" t="s">
        <v>0</v>
      </c>
      <c r="B2328" s="28"/>
      <c r="C2328" s="410"/>
      <c r="D2328" s="387" t="s">
        <v>1255</v>
      </c>
      <c r="E2328" s="37" t="s">
        <v>136</v>
      </c>
      <c r="F2328" s="418">
        <v>2</v>
      </c>
      <c r="G2328" s="407"/>
      <c r="H2328" s="408">
        <f t="shared" si="46"/>
        <v>0</v>
      </c>
      <c r="I2328" s="419"/>
    </row>
    <row r="2329" spans="1:9" hidden="1" x14ac:dyDescent="0.2">
      <c r="A2329" s="15" t="s">
        <v>0</v>
      </c>
      <c r="B2329" s="28"/>
      <c r="C2329" s="410"/>
      <c r="D2329" s="387" t="s">
        <v>1256</v>
      </c>
      <c r="E2329" s="37" t="s">
        <v>136</v>
      </c>
      <c r="F2329" s="418">
        <v>2</v>
      </c>
      <c r="G2329" s="407"/>
      <c r="H2329" s="408">
        <f t="shared" si="46"/>
        <v>0</v>
      </c>
      <c r="I2329" s="419"/>
    </row>
    <row r="2330" spans="1:9" hidden="1" x14ac:dyDescent="0.2">
      <c r="A2330" s="15" t="s">
        <v>0</v>
      </c>
      <c r="B2330" s="28"/>
      <c r="C2330" s="410"/>
      <c r="D2330" s="387" t="s">
        <v>1257</v>
      </c>
      <c r="E2330" s="37" t="s">
        <v>136</v>
      </c>
      <c r="F2330" s="418">
        <v>2</v>
      </c>
      <c r="G2330" s="407"/>
      <c r="H2330" s="408">
        <f t="shared" si="46"/>
        <v>0</v>
      </c>
      <c r="I2330" s="419"/>
    </row>
    <row r="2331" spans="1:9" hidden="1" x14ac:dyDescent="0.2">
      <c r="A2331" s="15" t="s">
        <v>0</v>
      </c>
      <c r="B2331" s="28"/>
      <c r="C2331" s="410"/>
      <c r="D2331" s="387" t="s">
        <v>1258</v>
      </c>
      <c r="E2331" s="37" t="s">
        <v>136</v>
      </c>
      <c r="F2331" s="418">
        <v>2</v>
      </c>
      <c r="G2331" s="407"/>
      <c r="H2331" s="408">
        <f t="shared" si="46"/>
        <v>0</v>
      </c>
      <c r="I2331" s="419"/>
    </row>
    <row r="2332" spans="1:9" hidden="1" x14ac:dyDescent="0.2">
      <c r="A2332" s="15" t="s">
        <v>0</v>
      </c>
      <c r="B2332" s="28"/>
      <c r="C2332" s="410"/>
      <c r="D2332" s="387" t="s">
        <v>1259</v>
      </c>
      <c r="E2332" s="37" t="s">
        <v>136</v>
      </c>
      <c r="F2332" s="418">
        <v>2</v>
      </c>
      <c r="G2332" s="407"/>
      <c r="H2332" s="408">
        <f t="shared" si="46"/>
        <v>0</v>
      </c>
      <c r="I2332" s="419"/>
    </row>
    <row r="2333" spans="1:9" hidden="1" x14ac:dyDescent="0.2">
      <c r="A2333" s="15" t="s">
        <v>0</v>
      </c>
      <c r="B2333" s="28"/>
      <c r="C2333" s="410"/>
      <c r="D2333" s="387" t="s">
        <v>1260</v>
      </c>
      <c r="E2333" s="37" t="s">
        <v>136</v>
      </c>
      <c r="F2333" s="418">
        <v>1</v>
      </c>
      <c r="G2333" s="407"/>
      <c r="H2333" s="408">
        <f t="shared" si="46"/>
        <v>0</v>
      </c>
      <c r="I2333" s="419"/>
    </row>
    <row r="2334" spans="1:9" hidden="1" x14ac:dyDescent="0.2">
      <c r="A2334" s="15" t="s">
        <v>0</v>
      </c>
      <c r="B2334" s="28"/>
      <c r="C2334" s="410"/>
      <c r="D2334" s="387" t="s">
        <v>1261</v>
      </c>
      <c r="E2334" s="37" t="s">
        <v>136</v>
      </c>
      <c r="F2334" s="418">
        <v>1</v>
      </c>
      <c r="G2334" s="407"/>
      <c r="H2334" s="408">
        <f t="shared" si="46"/>
        <v>0</v>
      </c>
      <c r="I2334" s="419"/>
    </row>
    <row r="2335" spans="1:9" hidden="1" x14ac:dyDescent="0.2">
      <c r="A2335" s="15" t="s">
        <v>0</v>
      </c>
      <c r="B2335" s="28"/>
      <c r="C2335" s="410"/>
      <c r="D2335" s="387" t="s">
        <v>1262</v>
      </c>
      <c r="E2335" s="37" t="s">
        <v>136</v>
      </c>
      <c r="F2335" s="418">
        <v>1</v>
      </c>
      <c r="G2335" s="407"/>
      <c r="H2335" s="408">
        <f t="shared" si="46"/>
        <v>0</v>
      </c>
      <c r="I2335" s="419"/>
    </row>
    <row r="2336" spans="1:9" hidden="1" x14ac:dyDescent="0.2">
      <c r="A2336" s="15" t="s">
        <v>0</v>
      </c>
      <c r="B2336" s="28"/>
      <c r="C2336" s="410"/>
      <c r="D2336" s="387" t="s">
        <v>1263</v>
      </c>
      <c r="E2336" s="37" t="s">
        <v>136</v>
      </c>
      <c r="F2336" s="418">
        <v>1</v>
      </c>
      <c r="G2336" s="407"/>
      <c r="H2336" s="408">
        <f t="shared" si="46"/>
        <v>0</v>
      </c>
      <c r="I2336" s="419"/>
    </row>
    <row r="2337" spans="1:9" hidden="1" x14ac:dyDescent="0.2">
      <c r="A2337" s="15" t="s">
        <v>0</v>
      </c>
      <c r="B2337" s="28"/>
      <c r="C2337" s="410"/>
      <c r="D2337" s="387" t="s">
        <v>1264</v>
      </c>
      <c r="E2337" s="37" t="s">
        <v>136</v>
      </c>
      <c r="F2337" s="418">
        <v>1</v>
      </c>
      <c r="G2337" s="407"/>
      <c r="H2337" s="408">
        <f t="shared" si="46"/>
        <v>0</v>
      </c>
      <c r="I2337" s="419"/>
    </row>
    <row r="2338" spans="1:9" hidden="1" x14ac:dyDescent="0.2">
      <c r="A2338" s="15" t="s">
        <v>0</v>
      </c>
      <c r="B2338" s="28"/>
      <c r="C2338" s="410"/>
      <c r="D2338" s="387" t="s">
        <v>1265</v>
      </c>
      <c r="E2338" s="37" t="s">
        <v>136</v>
      </c>
      <c r="F2338" s="418">
        <v>1</v>
      </c>
      <c r="G2338" s="407"/>
      <c r="H2338" s="408">
        <f t="shared" si="46"/>
        <v>0</v>
      </c>
      <c r="I2338" s="419"/>
    </row>
    <row r="2339" spans="1:9" hidden="1" x14ac:dyDescent="0.2">
      <c r="A2339" s="15" t="s">
        <v>0</v>
      </c>
      <c r="B2339" s="28"/>
      <c r="C2339" s="410"/>
      <c r="D2339" s="387" t="s">
        <v>1266</v>
      </c>
      <c r="E2339" s="37" t="s">
        <v>136</v>
      </c>
      <c r="F2339" s="418">
        <v>1</v>
      </c>
      <c r="G2339" s="407"/>
      <c r="H2339" s="408">
        <f t="shared" si="46"/>
        <v>0</v>
      </c>
      <c r="I2339" s="419"/>
    </row>
    <row r="2340" spans="1:9" hidden="1" x14ac:dyDescent="0.2">
      <c r="A2340" s="15" t="s">
        <v>0</v>
      </c>
      <c r="B2340" s="28"/>
      <c r="C2340" s="410"/>
      <c r="D2340" s="387" t="s">
        <v>1267</v>
      </c>
      <c r="E2340" s="37" t="s">
        <v>136</v>
      </c>
      <c r="F2340" s="418">
        <v>1</v>
      </c>
      <c r="G2340" s="407"/>
      <c r="H2340" s="408">
        <f t="shared" si="46"/>
        <v>0</v>
      </c>
      <c r="I2340" s="419"/>
    </row>
    <row r="2341" spans="1:9" hidden="1" x14ac:dyDescent="0.2">
      <c r="A2341" s="15" t="s">
        <v>0</v>
      </c>
      <c r="B2341" s="28"/>
      <c r="C2341" s="410"/>
      <c r="D2341" s="387" t="s">
        <v>1268</v>
      </c>
      <c r="E2341" s="37" t="s">
        <v>136</v>
      </c>
      <c r="F2341" s="418">
        <v>1</v>
      </c>
      <c r="G2341" s="407"/>
      <c r="H2341" s="408">
        <f t="shared" si="46"/>
        <v>0</v>
      </c>
      <c r="I2341" s="419"/>
    </row>
    <row r="2342" spans="1:9" hidden="1" x14ac:dyDescent="0.2">
      <c r="A2342" s="15" t="s">
        <v>0</v>
      </c>
      <c r="B2342" s="28"/>
      <c r="C2342" s="410"/>
      <c r="D2342" s="387" t="s">
        <v>1269</v>
      </c>
      <c r="E2342" s="37" t="s">
        <v>136</v>
      </c>
      <c r="F2342" s="418">
        <v>1</v>
      </c>
      <c r="G2342" s="407"/>
      <c r="H2342" s="408">
        <f t="shared" si="46"/>
        <v>0</v>
      </c>
      <c r="I2342" s="419"/>
    </row>
    <row r="2343" spans="1:9" hidden="1" x14ac:dyDescent="0.2">
      <c r="A2343" s="15" t="s">
        <v>0</v>
      </c>
      <c r="B2343" s="28"/>
      <c r="C2343" s="410"/>
      <c r="D2343" s="387"/>
      <c r="E2343" s="401"/>
      <c r="F2343" s="374"/>
      <c r="G2343" s="407"/>
      <c r="H2343" s="29"/>
      <c r="I2343" s="376"/>
    </row>
    <row r="2344" spans="1:9" hidden="1" x14ac:dyDescent="0.2">
      <c r="A2344" s="15" t="s">
        <v>0</v>
      </c>
      <c r="B2344" s="28"/>
      <c r="C2344" s="410"/>
      <c r="D2344" s="387" t="s">
        <v>1278</v>
      </c>
      <c r="E2344" s="37" t="s">
        <v>136</v>
      </c>
      <c r="F2344" s="418">
        <v>1</v>
      </c>
      <c r="G2344" s="407"/>
      <c r="H2344" s="408">
        <f t="shared" ref="H2344:H2381" si="47">$F2344*G2344</f>
        <v>0</v>
      </c>
      <c r="I2344" s="419"/>
    </row>
    <row r="2345" spans="1:9" hidden="1" x14ac:dyDescent="0.2">
      <c r="A2345" s="15" t="s">
        <v>0</v>
      </c>
      <c r="B2345" s="28"/>
      <c r="C2345" s="410"/>
      <c r="D2345" s="387" t="s">
        <v>1279</v>
      </c>
      <c r="E2345" s="37" t="s">
        <v>136</v>
      </c>
      <c r="F2345" s="418">
        <v>1</v>
      </c>
      <c r="G2345" s="407"/>
      <c r="H2345" s="408">
        <f t="shared" si="47"/>
        <v>0</v>
      </c>
      <c r="I2345" s="419"/>
    </row>
    <row r="2346" spans="1:9" hidden="1" x14ac:dyDescent="0.2">
      <c r="A2346" s="15" t="s">
        <v>0</v>
      </c>
      <c r="B2346" s="28"/>
      <c r="C2346" s="410"/>
      <c r="D2346" s="387" t="s">
        <v>1280</v>
      </c>
      <c r="E2346" s="37" t="s">
        <v>136</v>
      </c>
      <c r="F2346" s="418">
        <v>1</v>
      </c>
      <c r="G2346" s="407"/>
      <c r="H2346" s="408">
        <f t="shared" si="47"/>
        <v>0</v>
      </c>
      <c r="I2346" s="419"/>
    </row>
    <row r="2347" spans="1:9" hidden="1" x14ac:dyDescent="0.2">
      <c r="A2347" s="15" t="s">
        <v>0</v>
      </c>
      <c r="B2347" s="28"/>
      <c r="C2347" s="410"/>
      <c r="D2347" s="387" t="s">
        <v>1281</v>
      </c>
      <c r="E2347" s="37" t="s">
        <v>136</v>
      </c>
      <c r="F2347" s="418">
        <v>1</v>
      </c>
      <c r="G2347" s="407"/>
      <c r="H2347" s="408">
        <f t="shared" si="47"/>
        <v>0</v>
      </c>
      <c r="I2347" s="419"/>
    </row>
    <row r="2348" spans="1:9" hidden="1" x14ac:dyDescent="0.2">
      <c r="A2348" s="15" t="s">
        <v>0</v>
      </c>
      <c r="B2348" s="28"/>
      <c r="C2348" s="410"/>
      <c r="D2348" s="387" t="s">
        <v>1282</v>
      </c>
      <c r="E2348" s="37" t="s">
        <v>136</v>
      </c>
      <c r="F2348" s="418">
        <v>1</v>
      </c>
      <c r="G2348" s="407"/>
      <c r="H2348" s="408">
        <f t="shared" si="47"/>
        <v>0</v>
      </c>
      <c r="I2348" s="419"/>
    </row>
    <row r="2349" spans="1:9" hidden="1" x14ac:dyDescent="0.2">
      <c r="A2349" s="15" t="s">
        <v>0</v>
      </c>
      <c r="B2349" s="28"/>
      <c r="C2349" s="410"/>
      <c r="D2349" s="387" t="s">
        <v>1283</v>
      </c>
      <c r="E2349" s="37" t="s">
        <v>136</v>
      </c>
      <c r="F2349" s="418">
        <v>1</v>
      </c>
      <c r="G2349" s="407"/>
      <c r="H2349" s="408">
        <f t="shared" si="47"/>
        <v>0</v>
      </c>
      <c r="I2349" s="419"/>
    </row>
    <row r="2350" spans="1:9" hidden="1" x14ac:dyDescent="0.2">
      <c r="A2350" s="15" t="s">
        <v>0</v>
      </c>
      <c r="B2350" s="28"/>
      <c r="C2350" s="410"/>
      <c r="D2350" s="387" t="s">
        <v>1284</v>
      </c>
      <c r="E2350" s="37" t="s">
        <v>136</v>
      </c>
      <c r="F2350" s="418">
        <v>1</v>
      </c>
      <c r="G2350" s="407"/>
      <c r="H2350" s="408">
        <f t="shared" si="47"/>
        <v>0</v>
      </c>
      <c r="I2350" s="419"/>
    </row>
    <row r="2351" spans="1:9" hidden="1" x14ac:dyDescent="0.2">
      <c r="A2351" s="15" t="s">
        <v>0</v>
      </c>
      <c r="B2351" s="28"/>
      <c r="C2351" s="410"/>
      <c r="D2351" s="387" t="s">
        <v>1285</v>
      </c>
      <c r="E2351" s="37" t="s">
        <v>136</v>
      </c>
      <c r="F2351" s="418">
        <v>1</v>
      </c>
      <c r="G2351" s="407"/>
      <c r="H2351" s="408">
        <f t="shared" si="47"/>
        <v>0</v>
      </c>
      <c r="I2351" s="419"/>
    </row>
    <row r="2352" spans="1:9" hidden="1" x14ac:dyDescent="0.2">
      <c r="A2352" s="15" t="s">
        <v>0</v>
      </c>
      <c r="B2352" s="28"/>
      <c r="C2352" s="410"/>
      <c r="D2352" s="387" t="s">
        <v>1286</v>
      </c>
      <c r="E2352" s="37" t="s">
        <v>136</v>
      </c>
      <c r="F2352" s="418">
        <v>4</v>
      </c>
      <c r="G2352" s="407"/>
      <c r="H2352" s="408">
        <f t="shared" si="47"/>
        <v>0</v>
      </c>
      <c r="I2352" s="419"/>
    </row>
    <row r="2353" spans="1:9" hidden="1" x14ac:dyDescent="0.2">
      <c r="A2353" s="15" t="s">
        <v>0</v>
      </c>
      <c r="B2353" s="28"/>
      <c r="C2353" s="410"/>
      <c r="D2353" s="387" t="s">
        <v>1287</v>
      </c>
      <c r="E2353" s="37" t="s">
        <v>136</v>
      </c>
      <c r="F2353" s="418">
        <v>4</v>
      </c>
      <c r="G2353" s="407"/>
      <c r="H2353" s="408">
        <f t="shared" si="47"/>
        <v>0</v>
      </c>
      <c r="I2353" s="419"/>
    </row>
    <row r="2354" spans="1:9" hidden="1" x14ac:dyDescent="0.2">
      <c r="A2354" s="15" t="s">
        <v>0</v>
      </c>
      <c r="B2354" s="28"/>
      <c r="C2354" s="410"/>
      <c r="D2354" s="387" t="s">
        <v>1288</v>
      </c>
      <c r="E2354" s="37" t="s">
        <v>136</v>
      </c>
      <c r="F2354" s="418">
        <v>4</v>
      </c>
      <c r="G2354" s="407"/>
      <c r="H2354" s="408">
        <f t="shared" si="47"/>
        <v>0</v>
      </c>
      <c r="I2354" s="419"/>
    </row>
    <row r="2355" spans="1:9" hidden="1" x14ac:dyDescent="0.2">
      <c r="A2355" s="15" t="s">
        <v>0</v>
      </c>
      <c r="B2355" s="28"/>
      <c r="C2355" s="410"/>
      <c r="D2355" s="387" t="s">
        <v>1289</v>
      </c>
      <c r="E2355" s="37" t="s">
        <v>136</v>
      </c>
      <c r="F2355" s="418">
        <v>4</v>
      </c>
      <c r="G2355" s="407"/>
      <c r="H2355" s="408">
        <f t="shared" si="47"/>
        <v>0</v>
      </c>
      <c r="I2355" s="419"/>
    </row>
    <row r="2356" spans="1:9" hidden="1" x14ac:dyDescent="0.2">
      <c r="A2356" s="15" t="s">
        <v>0</v>
      </c>
      <c r="B2356" s="28"/>
      <c r="C2356" s="410"/>
      <c r="D2356" s="387" t="s">
        <v>1290</v>
      </c>
      <c r="E2356" s="37" t="s">
        <v>136</v>
      </c>
      <c r="F2356" s="418">
        <v>1</v>
      </c>
      <c r="G2356" s="407"/>
      <c r="H2356" s="408">
        <f t="shared" si="47"/>
        <v>0</v>
      </c>
      <c r="I2356" s="419"/>
    </row>
    <row r="2357" spans="1:9" hidden="1" x14ac:dyDescent="0.2">
      <c r="A2357" s="15" t="s">
        <v>0</v>
      </c>
      <c r="B2357" s="28"/>
      <c r="C2357" s="410"/>
      <c r="D2357" s="387" t="s">
        <v>1291</v>
      </c>
      <c r="E2357" s="37" t="s">
        <v>136</v>
      </c>
      <c r="F2357" s="418">
        <v>1</v>
      </c>
      <c r="G2357" s="407"/>
      <c r="H2357" s="408">
        <f t="shared" si="47"/>
        <v>0</v>
      </c>
      <c r="I2357" s="419"/>
    </row>
    <row r="2358" spans="1:9" hidden="1" x14ac:dyDescent="0.2">
      <c r="A2358" s="15" t="s">
        <v>0</v>
      </c>
      <c r="B2358" s="28"/>
      <c r="C2358" s="410"/>
      <c r="D2358" s="387" t="s">
        <v>1292</v>
      </c>
      <c r="E2358" s="37" t="s">
        <v>136</v>
      </c>
      <c r="F2358" s="418">
        <v>1</v>
      </c>
      <c r="G2358" s="407"/>
      <c r="H2358" s="408">
        <f t="shared" si="47"/>
        <v>0</v>
      </c>
      <c r="I2358" s="419"/>
    </row>
    <row r="2359" spans="1:9" hidden="1" x14ac:dyDescent="0.2">
      <c r="A2359" s="15" t="s">
        <v>0</v>
      </c>
      <c r="B2359" s="28"/>
      <c r="C2359" s="410"/>
      <c r="D2359" s="387" t="s">
        <v>1293</v>
      </c>
      <c r="E2359" s="37" t="s">
        <v>136</v>
      </c>
      <c r="F2359" s="418">
        <v>1</v>
      </c>
      <c r="G2359" s="407"/>
      <c r="H2359" s="408">
        <f t="shared" si="47"/>
        <v>0</v>
      </c>
      <c r="I2359" s="419"/>
    </row>
    <row r="2360" spans="1:9" hidden="1" x14ac:dyDescent="0.2">
      <c r="A2360" s="15" t="s">
        <v>0</v>
      </c>
      <c r="B2360" s="28"/>
      <c r="C2360" s="410"/>
      <c r="D2360" s="387" t="s">
        <v>1294</v>
      </c>
      <c r="E2360" s="37" t="s">
        <v>136</v>
      </c>
      <c r="F2360" s="418">
        <v>1</v>
      </c>
      <c r="G2360" s="407"/>
      <c r="H2360" s="408">
        <f t="shared" si="47"/>
        <v>0</v>
      </c>
      <c r="I2360" s="419"/>
    </row>
    <row r="2361" spans="1:9" hidden="1" x14ac:dyDescent="0.2">
      <c r="A2361" s="15" t="s">
        <v>0</v>
      </c>
      <c r="B2361" s="28"/>
      <c r="C2361" s="410"/>
      <c r="D2361" s="387" t="s">
        <v>1295</v>
      </c>
      <c r="E2361" s="37" t="s">
        <v>136</v>
      </c>
      <c r="F2361" s="418">
        <v>1</v>
      </c>
      <c r="G2361" s="407"/>
      <c r="H2361" s="408">
        <f t="shared" si="47"/>
        <v>0</v>
      </c>
      <c r="I2361" s="419"/>
    </row>
    <row r="2362" spans="1:9" hidden="1" x14ac:dyDescent="0.2">
      <c r="A2362" s="15" t="s">
        <v>0</v>
      </c>
      <c r="B2362" s="28"/>
      <c r="C2362" s="410"/>
      <c r="D2362" s="387" t="s">
        <v>1296</v>
      </c>
      <c r="E2362" s="37" t="s">
        <v>136</v>
      </c>
      <c r="F2362" s="418">
        <v>1</v>
      </c>
      <c r="G2362" s="407"/>
      <c r="H2362" s="408">
        <f t="shared" si="47"/>
        <v>0</v>
      </c>
      <c r="I2362" s="419"/>
    </row>
    <row r="2363" spans="1:9" hidden="1" x14ac:dyDescent="0.2">
      <c r="A2363" s="15" t="s">
        <v>0</v>
      </c>
      <c r="B2363" s="28"/>
      <c r="C2363" s="410"/>
      <c r="D2363" s="387" t="s">
        <v>1297</v>
      </c>
      <c r="E2363" s="37" t="s">
        <v>136</v>
      </c>
      <c r="F2363" s="418">
        <v>1</v>
      </c>
      <c r="G2363" s="407"/>
      <c r="H2363" s="408">
        <f t="shared" si="47"/>
        <v>0</v>
      </c>
      <c r="I2363" s="419"/>
    </row>
    <row r="2364" spans="1:9" hidden="1" x14ac:dyDescent="0.2">
      <c r="A2364" s="15" t="s">
        <v>0</v>
      </c>
      <c r="B2364" s="28"/>
      <c r="C2364" s="410"/>
      <c r="D2364" s="387" t="s">
        <v>1298</v>
      </c>
      <c r="E2364" s="37" t="s">
        <v>136</v>
      </c>
      <c r="F2364" s="418">
        <v>1</v>
      </c>
      <c r="G2364" s="407"/>
      <c r="H2364" s="408">
        <f t="shared" si="47"/>
        <v>0</v>
      </c>
      <c r="I2364" s="419"/>
    </row>
    <row r="2365" spans="1:9" hidden="1" x14ac:dyDescent="0.2">
      <c r="A2365" s="15" t="s">
        <v>0</v>
      </c>
      <c r="B2365" s="28"/>
      <c r="C2365" s="410"/>
      <c r="D2365" s="387" t="s">
        <v>1299</v>
      </c>
      <c r="E2365" s="37" t="s">
        <v>136</v>
      </c>
      <c r="F2365" s="418">
        <v>14</v>
      </c>
      <c r="G2365" s="407"/>
      <c r="H2365" s="408">
        <f t="shared" si="47"/>
        <v>0</v>
      </c>
      <c r="I2365" s="419"/>
    </row>
    <row r="2366" spans="1:9" hidden="1" x14ac:dyDescent="0.2">
      <c r="A2366" s="15" t="s">
        <v>0</v>
      </c>
      <c r="B2366" s="28"/>
      <c r="C2366" s="410"/>
      <c r="D2366" s="387" t="s">
        <v>1300</v>
      </c>
      <c r="E2366" s="37" t="s">
        <v>136</v>
      </c>
      <c r="F2366" s="418">
        <v>1</v>
      </c>
      <c r="G2366" s="407"/>
      <c r="H2366" s="408">
        <f t="shared" si="47"/>
        <v>0</v>
      </c>
      <c r="I2366" s="419"/>
    </row>
    <row r="2367" spans="1:9" hidden="1" x14ac:dyDescent="0.2">
      <c r="A2367" s="15" t="s">
        <v>0</v>
      </c>
      <c r="B2367" s="28"/>
      <c r="C2367" s="410"/>
      <c r="D2367" s="387" t="s">
        <v>1301</v>
      </c>
      <c r="E2367" s="37" t="s">
        <v>136</v>
      </c>
      <c r="F2367" s="418">
        <v>1</v>
      </c>
      <c r="G2367" s="407"/>
      <c r="H2367" s="408">
        <f t="shared" si="47"/>
        <v>0</v>
      </c>
      <c r="I2367" s="419"/>
    </row>
    <row r="2368" spans="1:9" hidden="1" x14ac:dyDescent="0.2">
      <c r="A2368" s="15" t="s">
        <v>0</v>
      </c>
      <c r="B2368" s="28"/>
      <c r="C2368" s="410"/>
      <c r="D2368" s="387" t="s">
        <v>1302</v>
      </c>
      <c r="E2368" s="37" t="s">
        <v>136</v>
      </c>
      <c r="F2368" s="418">
        <v>1</v>
      </c>
      <c r="G2368" s="407"/>
      <c r="H2368" s="408">
        <f t="shared" si="47"/>
        <v>0</v>
      </c>
      <c r="I2368" s="419"/>
    </row>
    <row r="2369" spans="1:9" hidden="1" x14ac:dyDescent="0.2">
      <c r="A2369" s="15" t="s">
        <v>0</v>
      </c>
      <c r="B2369" s="28"/>
      <c r="C2369" s="410"/>
      <c r="D2369" s="387" t="s">
        <v>1303</v>
      </c>
      <c r="E2369" s="37" t="s">
        <v>136</v>
      </c>
      <c r="F2369" s="418">
        <v>1</v>
      </c>
      <c r="G2369" s="407"/>
      <c r="H2369" s="408">
        <f t="shared" si="47"/>
        <v>0</v>
      </c>
      <c r="I2369" s="419"/>
    </row>
    <row r="2370" spans="1:9" hidden="1" x14ac:dyDescent="0.2">
      <c r="A2370" s="15" t="s">
        <v>0</v>
      </c>
      <c r="B2370" s="28"/>
      <c r="C2370" s="410"/>
      <c r="D2370" s="387" t="s">
        <v>1304</v>
      </c>
      <c r="E2370" s="37" t="s">
        <v>136</v>
      </c>
      <c r="F2370" s="418">
        <v>1</v>
      </c>
      <c r="G2370" s="407"/>
      <c r="H2370" s="408">
        <f t="shared" si="47"/>
        <v>0</v>
      </c>
      <c r="I2370" s="419"/>
    </row>
    <row r="2371" spans="1:9" hidden="1" x14ac:dyDescent="0.2">
      <c r="A2371" s="15" t="s">
        <v>0</v>
      </c>
      <c r="B2371" s="28"/>
      <c r="C2371" s="410"/>
      <c r="D2371" s="387" t="s">
        <v>1305</v>
      </c>
      <c r="E2371" s="37" t="s">
        <v>136</v>
      </c>
      <c r="F2371" s="418">
        <v>1</v>
      </c>
      <c r="G2371" s="407"/>
      <c r="H2371" s="408">
        <f t="shared" si="47"/>
        <v>0</v>
      </c>
      <c r="I2371" s="419"/>
    </row>
    <row r="2372" spans="1:9" hidden="1" x14ac:dyDescent="0.2">
      <c r="A2372" s="15" t="s">
        <v>0</v>
      </c>
      <c r="B2372" s="28"/>
      <c r="C2372" s="410"/>
      <c r="D2372" s="387" t="s">
        <v>1306</v>
      </c>
      <c r="E2372" s="37" t="s">
        <v>136</v>
      </c>
      <c r="F2372" s="418">
        <v>1</v>
      </c>
      <c r="G2372" s="407"/>
      <c r="H2372" s="408">
        <f t="shared" si="47"/>
        <v>0</v>
      </c>
      <c r="I2372" s="419"/>
    </row>
    <row r="2373" spans="1:9" hidden="1" x14ac:dyDescent="0.2">
      <c r="A2373" s="15" t="s">
        <v>0</v>
      </c>
      <c r="B2373" s="28"/>
      <c r="C2373" s="410"/>
      <c r="D2373" s="387" t="s">
        <v>1307</v>
      </c>
      <c r="E2373" s="37" t="s">
        <v>136</v>
      </c>
      <c r="F2373" s="418">
        <v>1</v>
      </c>
      <c r="G2373" s="407"/>
      <c r="H2373" s="408">
        <f t="shared" si="47"/>
        <v>0</v>
      </c>
      <c r="I2373" s="419"/>
    </row>
    <row r="2374" spans="1:9" hidden="1" x14ac:dyDescent="0.2">
      <c r="A2374" s="15" t="s">
        <v>0</v>
      </c>
      <c r="B2374" s="28"/>
      <c r="C2374" s="410"/>
      <c r="D2374" s="387" t="s">
        <v>1308</v>
      </c>
      <c r="E2374" s="37" t="s">
        <v>136</v>
      </c>
      <c r="F2374" s="418">
        <v>1</v>
      </c>
      <c r="G2374" s="407"/>
      <c r="H2374" s="408">
        <f t="shared" si="47"/>
        <v>0</v>
      </c>
      <c r="I2374" s="419"/>
    </row>
    <row r="2375" spans="1:9" hidden="1" x14ac:dyDescent="0.2">
      <c r="A2375" s="15" t="s">
        <v>0</v>
      </c>
      <c r="B2375" s="28"/>
      <c r="C2375" s="410"/>
      <c r="D2375" s="387" t="s">
        <v>1309</v>
      </c>
      <c r="E2375" s="37" t="s">
        <v>136</v>
      </c>
      <c r="F2375" s="418">
        <v>1</v>
      </c>
      <c r="G2375" s="407"/>
      <c r="H2375" s="408">
        <f t="shared" si="47"/>
        <v>0</v>
      </c>
      <c r="I2375" s="419"/>
    </row>
    <row r="2376" spans="1:9" hidden="1" x14ac:dyDescent="0.2">
      <c r="A2376" s="15" t="s">
        <v>0</v>
      </c>
      <c r="B2376" s="28"/>
      <c r="C2376" s="410"/>
      <c r="D2376" s="387" t="s">
        <v>1310</v>
      </c>
      <c r="E2376" s="37" t="s">
        <v>136</v>
      </c>
      <c r="F2376" s="418">
        <v>1</v>
      </c>
      <c r="G2376" s="407"/>
      <c r="H2376" s="408">
        <f t="shared" si="47"/>
        <v>0</v>
      </c>
      <c r="I2376" s="419"/>
    </row>
    <row r="2377" spans="1:9" hidden="1" x14ac:dyDescent="0.2">
      <c r="A2377" s="15" t="s">
        <v>0</v>
      </c>
      <c r="B2377" s="28"/>
      <c r="C2377" s="410"/>
      <c r="D2377" s="387" t="s">
        <v>1311</v>
      </c>
      <c r="E2377" s="37" t="s">
        <v>136</v>
      </c>
      <c r="F2377" s="418">
        <v>1</v>
      </c>
      <c r="G2377" s="407"/>
      <c r="H2377" s="408">
        <f t="shared" si="47"/>
        <v>0</v>
      </c>
      <c r="I2377" s="419"/>
    </row>
    <row r="2378" spans="1:9" hidden="1" x14ac:dyDescent="0.2">
      <c r="A2378" s="15" t="s">
        <v>0</v>
      </c>
      <c r="B2378" s="28"/>
      <c r="C2378" s="410"/>
      <c r="D2378" s="387" t="s">
        <v>1312</v>
      </c>
      <c r="E2378" s="37" t="s">
        <v>136</v>
      </c>
      <c r="F2378" s="418">
        <v>1</v>
      </c>
      <c r="G2378" s="407"/>
      <c r="H2378" s="408">
        <f t="shared" si="47"/>
        <v>0</v>
      </c>
      <c r="I2378" s="419"/>
    </row>
    <row r="2379" spans="1:9" hidden="1" x14ac:dyDescent="0.2">
      <c r="A2379" s="15" t="s">
        <v>0</v>
      </c>
      <c r="B2379" s="28"/>
      <c r="C2379" s="410"/>
      <c r="D2379" s="387" t="s">
        <v>1313</v>
      </c>
      <c r="E2379" s="37" t="s">
        <v>136</v>
      </c>
      <c r="F2379" s="418">
        <v>1</v>
      </c>
      <c r="G2379" s="407"/>
      <c r="H2379" s="408">
        <f t="shared" si="47"/>
        <v>0</v>
      </c>
      <c r="I2379" s="419"/>
    </row>
    <row r="2380" spans="1:9" hidden="1" x14ac:dyDescent="0.2">
      <c r="A2380" s="15" t="s">
        <v>0</v>
      </c>
      <c r="B2380" s="28"/>
      <c r="C2380" s="410"/>
      <c r="D2380" s="387" t="s">
        <v>1314</v>
      </c>
      <c r="E2380" s="37" t="s">
        <v>136</v>
      </c>
      <c r="F2380" s="418">
        <v>1</v>
      </c>
      <c r="G2380" s="407"/>
      <c r="H2380" s="408">
        <f t="shared" si="47"/>
        <v>0</v>
      </c>
      <c r="I2380" s="419"/>
    </row>
    <row r="2381" spans="1:9" hidden="1" x14ac:dyDescent="0.2">
      <c r="A2381" s="15" t="s">
        <v>0</v>
      </c>
      <c r="B2381" s="28"/>
      <c r="C2381" s="410"/>
      <c r="D2381" s="387" t="s">
        <v>1315</v>
      </c>
      <c r="E2381" s="37" t="s">
        <v>136</v>
      </c>
      <c r="F2381" s="418">
        <v>1</v>
      </c>
      <c r="G2381" s="407"/>
      <c r="H2381" s="408">
        <f t="shared" si="47"/>
        <v>0</v>
      </c>
      <c r="I2381" s="419"/>
    </row>
    <row r="2382" spans="1:9" hidden="1" x14ac:dyDescent="0.2">
      <c r="A2382" s="15" t="s">
        <v>0</v>
      </c>
      <c r="B2382" s="28"/>
      <c r="C2382" s="410"/>
      <c r="D2382" s="387"/>
      <c r="E2382" s="401"/>
      <c r="F2382" s="374"/>
      <c r="G2382" s="407"/>
      <c r="H2382" s="29"/>
      <c r="I2382" s="376"/>
    </row>
    <row r="2383" spans="1:9" hidden="1" x14ac:dyDescent="0.2">
      <c r="A2383" s="15" t="s">
        <v>0</v>
      </c>
      <c r="B2383" s="28"/>
      <c r="C2383" s="401"/>
      <c r="D2383" s="389"/>
      <c r="E2383" s="37"/>
      <c r="F2383" s="374"/>
      <c r="G2383" s="407"/>
      <c r="H2383" s="29"/>
      <c r="I2383" s="376"/>
    </row>
    <row r="2384" spans="1:9" ht="22.5" hidden="1" x14ac:dyDescent="0.2">
      <c r="A2384" s="15" t="s">
        <v>0</v>
      </c>
      <c r="B2384" s="28"/>
      <c r="C2384" s="400">
        <v>2</v>
      </c>
      <c r="D2384" s="389" t="s">
        <v>1316</v>
      </c>
      <c r="E2384" s="37"/>
      <c r="F2384" s="374"/>
      <c r="G2384" s="407"/>
      <c r="H2384" s="29"/>
      <c r="I2384" s="376"/>
    </row>
    <row r="2385" spans="1:9" hidden="1" x14ac:dyDescent="0.2">
      <c r="A2385" s="15" t="s">
        <v>0</v>
      </c>
      <c r="B2385" s="28"/>
      <c r="C2385" s="401"/>
      <c r="D2385" s="383" t="s">
        <v>1317</v>
      </c>
      <c r="E2385" s="37" t="s">
        <v>136</v>
      </c>
      <c r="F2385" s="418">
        <v>8</v>
      </c>
      <c r="G2385" s="407"/>
      <c r="H2385" s="408">
        <f>$F2385*G2385</f>
        <v>0</v>
      </c>
      <c r="I2385" s="419"/>
    </row>
    <row r="2386" spans="1:9" hidden="1" x14ac:dyDescent="0.2">
      <c r="A2386" s="15" t="s">
        <v>0</v>
      </c>
      <c r="B2386" s="28"/>
      <c r="C2386" s="401"/>
      <c r="D2386" s="399"/>
      <c r="E2386" s="401"/>
      <c r="F2386" s="374"/>
      <c r="G2386" s="407"/>
      <c r="H2386" s="29"/>
      <c r="I2386" s="376"/>
    </row>
    <row r="2387" spans="1:9" hidden="1" x14ac:dyDescent="0.2">
      <c r="A2387" s="15" t="s">
        <v>0</v>
      </c>
      <c r="B2387" s="28"/>
      <c r="C2387" s="401"/>
      <c r="D2387" s="387"/>
      <c r="E2387" s="401"/>
      <c r="F2387" s="374"/>
      <c r="G2387" s="407"/>
      <c r="H2387" s="29"/>
      <c r="I2387" s="376"/>
    </row>
    <row r="2388" spans="1:9" ht="56.25" hidden="1" x14ac:dyDescent="0.2">
      <c r="A2388" s="15" t="s">
        <v>0</v>
      </c>
      <c r="B2388" s="28"/>
      <c r="C2388" s="400">
        <v>3</v>
      </c>
      <c r="D2388" s="389" t="s">
        <v>1318</v>
      </c>
      <c r="E2388" s="37"/>
      <c r="F2388" s="374"/>
      <c r="G2388" s="407"/>
      <c r="H2388" s="29"/>
      <c r="I2388" s="376"/>
    </row>
    <row r="2389" spans="1:9" hidden="1" x14ac:dyDescent="0.2">
      <c r="A2389" s="15" t="s">
        <v>0</v>
      </c>
      <c r="B2389" s="28"/>
      <c r="C2389" s="401"/>
      <c r="D2389" s="389" t="s">
        <v>1319</v>
      </c>
      <c r="E2389" s="37"/>
      <c r="F2389" s="374"/>
      <c r="G2389" s="407"/>
      <c r="H2389" s="29"/>
      <c r="I2389" s="376"/>
    </row>
    <row r="2390" spans="1:9" hidden="1" x14ac:dyDescent="0.2">
      <c r="A2390" s="15" t="s">
        <v>0</v>
      </c>
      <c r="B2390" s="28"/>
      <c r="C2390" s="401"/>
      <c r="D2390" s="389" t="s">
        <v>1320</v>
      </c>
      <c r="E2390" s="37"/>
      <c r="F2390" s="374"/>
      <c r="G2390" s="407"/>
      <c r="H2390" s="29"/>
      <c r="I2390" s="376"/>
    </row>
    <row r="2391" spans="1:9" hidden="1" x14ac:dyDescent="0.2">
      <c r="A2391" s="15" t="s">
        <v>0</v>
      </c>
      <c r="B2391" s="28"/>
      <c r="C2391" s="401"/>
      <c r="D2391" s="389" t="s">
        <v>1321</v>
      </c>
      <c r="E2391" s="37"/>
      <c r="F2391" s="374"/>
      <c r="G2391" s="407"/>
      <c r="H2391" s="29"/>
      <c r="I2391" s="376"/>
    </row>
    <row r="2392" spans="1:9" hidden="1" x14ac:dyDescent="0.2">
      <c r="A2392" s="15" t="s">
        <v>0</v>
      </c>
      <c r="B2392" s="28"/>
      <c r="C2392" s="401"/>
      <c r="D2392" s="389" t="s">
        <v>1322</v>
      </c>
      <c r="E2392" s="37"/>
      <c r="F2392" s="374"/>
      <c r="G2392" s="407"/>
      <c r="H2392" s="29"/>
      <c r="I2392" s="376"/>
    </row>
    <row r="2393" spans="1:9" ht="45" hidden="1" x14ac:dyDescent="0.2">
      <c r="A2393" s="15" t="s">
        <v>0</v>
      </c>
      <c r="B2393" s="28"/>
      <c r="C2393" s="401"/>
      <c r="D2393" s="389" t="s">
        <v>1323</v>
      </c>
      <c r="E2393" s="37"/>
      <c r="F2393" s="374"/>
      <c r="G2393" s="407"/>
      <c r="H2393" s="29"/>
      <c r="I2393" s="376"/>
    </row>
    <row r="2394" spans="1:9" hidden="1" x14ac:dyDescent="0.2">
      <c r="A2394" s="15" t="s">
        <v>0</v>
      </c>
      <c r="B2394" s="28"/>
      <c r="C2394" s="401"/>
      <c r="D2394" s="389" t="s">
        <v>1324</v>
      </c>
      <c r="E2394" s="37"/>
      <c r="F2394" s="374"/>
      <c r="G2394" s="407"/>
      <c r="H2394" s="29"/>
      <c r="I2394" s="376"/>
    </row>
    <row r="2395" spans="1:9" hidden="1" x14ac:dyDescent="0.2">
      <c r="A2395" s="15" t="s">
        <v>0</v>
      </c>
      <c r="B2395" s="28"/>
      <c r="C2395" s="401"/>
      <c r="D2395" s="389" t="s">
        <v>1325</v>
      </c>
      <c r="E2395" s="37"/>
      <c r="F2395" s="374"/>
      <c r="G2395" s="407"/>
      <c r="H2395" s="29"/>
      <c r="I2395" s="376"/>
    </row>
    <row r="2396" spans="1:9" hidden="1" x14ac:dyDescent="0.2">
      <c r="A2396" s="15" t="s">
        <v>0</v>
      </c>
      <c r="B2396" s="28"/>
      <c r="C2396" s="401"/>
      <c r="D2396" s="389" t="s">
        <v>1923</v>
      </c>
      <c r="E2396" s="37" t="s">
        <v>136</v>
      </c>
      <c r="F2396" s="418">
        <v>5</v>
      </c>
      <c r="G2396" s="407"/>
      <c r="H2396" s="408">
        <f>$F2396*G2396</f>
        <v>0</v>
      </c>
      <c r="I2396" s="419"/>
    </row>
    <row r="2397" spans="1:9" hidden="1" x14ac:dyDescent="0.2">
      <c r="A2397" s="15" t="s">
        <v>0</v>
      </c>
      <c r="B2397" s="28"/>
      <c r="C2397" s="401"/>
      <c r="D2397" s="389" t="s">
        <v>1924</v>
      </c>
      <c r="E2397" s="37" t="s">
        <v>136</v>
      </c>
      <c r="F2397" s="418">
        <v>3</v>
      </c>
      <c r="G2397" s="407"/>
      <c r="H2397" s="408">
        <f>$F2397*G2397</f>
        <v>0</v>
      </c>
      <c r="I2397" s="419"/>
    </row>
    <row r="2398" spans="1:9" hidden="1" x14ac:dyDescent="0.2">
      <c r="A2398" s="15" t="s">
        <v>0</v>
      </c>
      <c r="B2398" s="28"/>
      <c r="C2398" s="401"/>
      <c r="D2398" s="389"/>
      <c r="E2398" s="37"/>
      <c r="F2398" s="374"/>
      <c r="G2398" s="407"/>
      <c r="H2398" s="29"/>
      <c r="I2398" s="376"/>
    </row>
    <row r="2399" spans="1:9" hidden="1" x14ac:dyDescent="0.2">
      <c r="A2399" s="15" t="s">
        <v>0</v>
      </c>
      <c r="B2399" s="28"/>
      <c r="C2399" s="401"/>
      <c r="D2399" s="389"/>
      <c r="E2399" s="37"/>
      <c r="F2399" s="374"/>
      <c r="G2399" s="407"/>
      <c r="H2399" s="29"/>
      <c r="I2399" s="376"/>
    </row>
    <row r="2400" spans="1:9" ht="67.5" hidden="1" x14ac:dyDescent="0.2">
      <c r="A2400" s="15" t="s">
        <v>0</v>
      </c>
      <c r="B2400" s="28"/>
      <c r="C2400" s="400">
        <v>4</v>
      </c>
      <c r="D2400" s="389" t="s">
        <v>1329</v>
      </c>
      <c r="E2400" s="37"/>
      <c r="F2400" s="374"/>
      <c r="G2400" s="407"/>
      <c r="H2400" s="29"/>
      <c r="I2400" s="376"/>
    </row>
    <row r="2401" spans="1:9" hidden="1" x14ac:dyDescent="0.2">
      <c r="A2401" s="15" t="s">
        <v>0</v>
      </c>
      <c r="B2401" s="28"/>
      <c r="C2401" s="401"/>
      <c r="D2401" s="389"/>
      <c r="E2401" s="37"/>
      <c r="F2401" s="374"/>
      <c r="G2401" s="407"/>
      <c r="H2401" s="29"/>
      <c r="I2401" s="376"/>
    </row>
    <row r="2402" spans="1:9" hidden="1" x14ac:dyDescent="0.2">
      <c r="A2402" s="15" t="s">
        <v>0</v>
      </c>
      <c r="B2402" s="28"/>
      <c r="C2402" s="401"/>
      <c r="D2402" s="389" t="s">
        <v>1332</v>
      </c>
      <c r="E2402" s="37"/>
      <c r="F2402" s="374"/>
      <c r="G2402" s="407"/>
      <c r="H2402" s="29"/>
      <c r="I2402" s="376"/>
    </row>
    <row r="2403" spans="1:9" hidden="1" x14ac:dyDescent="0.2">
      <c r="A2403" s="15" t="s">
        <v>0</v>
      </c>
      <c r="B2403" s="28"/>
      <c r="C2403" s="401"/>
      <c r="D2403" s="420" t="s">
        <v>1334</v>
      </c>
      <c r="E2403" s="37" t="s">
        <v>136</v>
      </c>
      <c r="F2403" s="418">
        <v>1</v>
      </c>
      <c r="G2403" s="407"/>
      <c r="H2403" s="408">
        <f t="shared" ref="H2403:H2412" si="48">$F2403*G2403</f>
        <v>0</v>
      </c>
      <c r="I2403" s="419"/>
    </row>
    <row r="2404" spans="1:9" hidden="1" x14ac:dyDescent="0.2">
      <c r="A2404" s="15" t="s">
        <v>0</v>
      </c>
      <c r="B2404" s="28"/>
      <c r="C2404" s="401"/>
      <c r="D2404" s="420" t="s">
        <v>1335</v>
      </c>
      <c r="E2404" s="37" t="s">
        <v>136</v>
      </c>
      <c r="F2404" s="418">
        <v>1</v>
      </c>
      <c r="G2404" s="407"/>
      <c r="H2404" s="408">
        <f t="shared" si="48"/>
        <v>0</v>
      </c>
      <c r="I2404" s="419"/>
    </row>
    <row r="2405" spans="1:9" hidden="1" x14ac:dyDescent="0.2">
      <c r="A2405" s="15" t="s">
        <v>0</v>
      </c>
      <c r="B2405" s="28"/>
      <c r="C2405" s="401"/>
      <c r="D2405" s="420" t="s">
        <v>1336</v>
      </c>
      <c r="E2405" s="37" t="s">
        <v>136</v>
      </c>
      <c r="F2405" s="418">
        <v>1</v>
      </c>
      <c r="G2405" s="407"/>
      <c r="H2405" s="408">
        <f t="shared" si="48"/>
        <v>0</v>
      </c>
      <c r="I2405" s="419"/>
    </row>
    <row r="2406" spans="1:9" hidden="1" x14ac:dyDescent="0.2">
      <c r="A2406" s="15" t="s">
        <v>0</v>
      </c>
      <c r="B2406" s="28"/>
      <c r="C2406" s="401"/>
      <c r="D2406" s="420" t="s">
        <v>1337</v>
      </c>
      <c r="E2406" s="37" t="s">
        <v>136</v>
      </c>
      <c r="F2406" s="418">
        <v>1</v>
      </c>
      <c r="G2406" s="407"/>
      <c r="H2406" s="408">
        <f t="shared" si="48"/>
        <v>0</v>
      </c>
      <c r="I2406" s="419"/>
    </row>
    <row r="2407" spans="1:9" hidden="1" x14ac:dyDescent="0.2">
      <c r="A2407" s="15" t="s">
        <v>0</v>
      </c>
      <c r="B2407" s="28"/>
      <c r="C2407" s="401"/>
      <c r="D2407" s="420" t="s">
        <v>1338</v>
      </c>
      <c r="E2407" s="37" t="s">
        <v>136</v>
      </c>
      <c r="F2407" s="418">
        <v>1</v>
      </c>
      <c r="G2407" s="407"/>
      <c r="H2407" s="408">
        <f t="shared" si="48"/>
        <v>0</v>
      </c>
      <c r="I2407" s="419"/>
    </row>
    <row r="2408" spans="1:9" hidden="1" x14ac:dyDescent="0.2">
      <c r="A2408" s="15" t="s">
        <v>0</v>
      </c>
      <c r="B2408" s="28"/>
      <c r="C2408" s="401"/>
      <c r="D2408" s="420" t="s">
        <v>1339</v>
      </c>
      <c r="E2408" s="37" t="s">
        <v>136</v>
      </c>
      <c r="F2408" s="418">
        <v>3</v>
      </c>
      <c r="G2408" s="407"/>
      <c r="H2408" s="408">
        <f t="shared" si="48"/>
        <v>0</v>
      </c>
      <c r="I2408" s="419"/>
    </row>
    <row r="2409" spans="1:9" hidden="1" x14ac:dyDescent="0.2">
      <c r="A2409" s="15" t="s">
        <v>0</v>
      </c>
      <c r="B2409" s="28"/>
      <c r="C2409" s="401"/>
      <c r="D2409" s="420" t="s">
        <v>1340</v>
      </c>
      <c r="E2409" s="37" t="s">
        <v>136</v>
      </c>
      <c r="F2409" s="418">
        <v>3</v>
      </c>
      <c r="G2409" s="407"/>
      <c r="H2409" s="408">
        <f t="shared" si="48"/>
        <v>0</v>
      </c>
      <c r="I2409" s="419"/>
    </row>
    <row r="2410" spans="1:9" hidden="1" x14ac:dyDescent="0.2">
      <c r="A2410" s="15" t="s">
        <v>0</v>
      </c>
      <c r="B2410" s="28"/>
      <c r="C2410" s="401"/>
      <c r="D2410" s="420" t="s">
        <v>1341</v>
      </c>
      <c r="E2410" s="37" t="s">
        <v>136</v>
      </c>
      <c r="F2410" s="418">
        <v>1</v>
      </c>
      <c r="G2410" s="407"/>
      <c r="H2410" s="408">
        <f t="shared" si="48"/>
        <v>0</v>
      </c>
      <c r="I2410" s="419"/>
    </row>
    <row r="2411" spans="1:9" hidden="1" x14ac:dyDescent="0.2">
      <c r="A2411" s="15" t="s">
        <v>0</v>
      </c>
      <c r="B2411" s="28"/>
      <c r="C2411" s="401"/>
      <c r="D2411" s="420" t="s">
        <v>1342</v>
      </c>
      <c r="E2411" s="37" t="s">
        <v>136</v>
      </c>
      <c r="F2411" s="418">
        <v>2</v>
      </c>
      <c r="G2411" s="407"/>
      <c r="H2411" s="408">
        <f t="shared" si="48"/>
        <v>0</v>
      </c>
      <c r="I2411" s="419"/>
    </row>
    <row r="2412" spans="1:9" hidden="1" x14ac:dyDescent="0.2">
      <c r="A2412" s="15" t="s">
        <v>0</v>
      </c>
      <c r="B2412" s="28"/>
      <c r="C2412" s="401"/>
      <c r="D2412" s="420" t="s">
        <v>1343</v>
      </c>
      <c r="E2412" s="37" t="s">
        <v>136</v>
      </c>
      <c r="F2412" s="418">
        <v>1</v>
      </c>
      <c r="G2412" s="407"/>
      <c r="H2412" s="408">
        <f t="shared" si="48"/>
        <v>0</v>
      </c>
      <c r="I2412" s="419"/>
    </row>
    <row r="2413" spans="1:9" hidden="1" x14ac:dyDescent="0.2">
      <c r="A2413" s="15" t="s">
        <v>0</v>
      </c>
      <c r="B2413" s="28"/>
      <c r="C2413" s="401"/>
      <c r="D2413" s="387"/>
      <c r="E2413" s="37"/>
      <c r="F2413" s="374"/>
      <c r="G2413" s="407"/>
      <c r="H2413" s="29"/>
      <c r="I2413" s="376"/>
    </row>
    <row r="2414" spans="1:9" hidden="1" x14ac:dyDescent="0.2">
      <c r="A2414" s="15" t="s">
        <v>0</v>
      </c>
      <c r="B2414" s="28"/>
      <c r="C2414" s="410"/>
      <c r="D2414" s="389"/>
      <c r="E2414" s="401"/>
      <c r="F2414" s="413"/>
      <c r="G2414" s="407"/>
      <c r="H2414" s="29"/>
      <c r="I2414" s="414"/>
    </row>
    <row r="2415" spans="1:9" ht="22.5" hidden="1" x14ac:dyDescent="0.2">
      <c r="A2415" s="15" t="s">
        <v>0</v>
      </c>
      <c r="B2415" s="28"/>
      <c r="C2415" s="400">
        <v>5</v>
      </c>
      <c r="D2415" s="389" t="s">
        <v>1344</v>
      </c>
      <c r="E2415" s="37"/>
      <c r="F2415" s="374"/>
      <c r="G2415" s="407"/>
      <c r="H2415" s="29"/>
      <c r="I2415" s="376"/>
    </row>
    <row r="2416" spans="1:9" hidden="1" x14ac:dyDescent="0.2">
      <c r="A2416" s="15" t="s">
        <v>0</v>
      </c>
      <c r="B2416" s="28"/>
      <c r="C2416" s="401"/>
      <c r="D2416" s="389" t="s">
        <v>1345</v>
      </c>
      <c r="E2416" s="37"/>
      <c r="F2416" s="374"/>
      <c r="G2416" s="407"/>
      <c r="H2416" s="29"/>
      <c r="I2416" s="376"/>
    </row>
    <row r="2417" spans="1:9" hidden="1" x14ac:dyDescent="0.2">
      <c r="A2417" s="15" t="s">
        <v>0</v>
      </c>
      <c r="B2417" s="28"/>
      <c r="C2417" s="401"/>
      <c r="D2417" s="389" t="s">
        <v>1146</v>
      </c>
      <c r="E2417" s="37" t="s">
        <v>136</v>
      </c>
      <c r="F2417" s="418">
        <v>1</v>
      </c>
      <c r="G2417" s="407"/>
      <c r="H2417" s="408">
        <f t="shared" ref="H2417:H2423" si="49">$F2417*G2417</f>
        <v>0</v>
      </c>
      <c r="I2417" s="419"/>
    </row>
    <row r="2418" spans="1:9" hidden="1" x14ac:dyDescent="0.2">
      <c r="A2418" s="15" t="s">
        <v>0</v>
      </c>
      <c r="B2418" s="28"/>
      <c r="C2418" s="401"/>
      <c r="D2418" s="389" t="s">
        <v>1147</v>
      </c>
      <c r="E2418" s="37" t="s">
        <v>136</v>
      </c>
      <c r="F2418" s="418">
        <v>1</v>
      </c>
      <c r="G2418" s="407"/>
      <c r="H2418" s="408">
        <f t="shared" si="49"/>
        <v>0</v>
      </c>
      <c r="I2418" s="419"/>
    </row>
    <row r="2419" spans="1:9" hidden="1" x14ac:dyDescent="0.2">
      <c r="A2419" s="15" t="s">
        <v>0</v>
      </c>
      <c r="B2419" s="28"/>
      <c r="C2419" s="401"/>
      <c r="D2419" s="389" t="s">
        <v>1346</v>
      </c>
      <c r="E2419" s="37" t="s">
        <v>136</v>
      </c>
      <c r="F2419" s="418">
        <v>1</v>
      </c>
      <c r="G2419" s="407"/>
      <c r="H2419" s="408">
        <f t="shared" si="49"/>
        <v>0</v>
      </c>
      <c r="I2419" s="419"/>
    </row>
    <row r="2420" spans="1:9" hidden="1" x14ac:dyDescent="0.2">
      <c r="A2420" s="15" t="s">
        <v>0</v>
      </c>
      <c r="B2420" s="28"/>
      <c r="C2420" s="401"/>
      <c r="D2420" s="389" t="s">
        <v>1148</v>
      </c>
      <c r="E2420" s="37" t="s">
        <v>136</v>
      </c>
      <c r="F2420" s="418">
        <v>1</v>
      </c>
      <c r="G2420" s="407"/>
      <c r="H2420" s="408">
        <f t="shared" si="49"/>
        <v>0</v>
      </c>
      <c r="I2420" s="419"/>
    </row>
    <row r="2421" spans="1:9" hidden="1" x14ac:dyDescent="0.2">
      <c r="A2421" s="15" t="s">
        <v>0</v>
      </c>
      <c r="B2421" s="28"/>
      <c r="C2421" s="401"/>
      <c r="D2421" s="389" t="s">
        <v>1149</v>
      </c>
      <c r="E2421" s="37" t="s">
        <v>136</v>
      </c>
      <c r="F2421" s="418">
        <v>4</v>
      </c>
      <c r="G2421" s="407"/>
      <c r="H2421" s="408">
        <f t="shared" si="49"/>
        <v>0</v>
      </c>
      <c r="I2421" s="419"/>
    </row>
    <row r="2422" spans="1:9" hidden="1" x14ac:dyDescent="0.2">
      <c r="A2422" s="15" t="s">
        <v>0</v>
      </c>
      <c r="B2422" s="28"/>
      <c r="C2422" s="401"/>
      <c r="D2422" s="389" t="s">
        <v>1347</v>
      </c>
      <c r="E2422" s="37" t="s">
        <v>136</v>
      </c>
      <c r="F2422" s="418">
        <v>6</v>
      </c>
      <c r="G2422" s="407"/>
      <c r="H2422" s="408">
        <f t="shared" si="49"/>
        <v>0</v>
      </c>
      <c r="I2422" s="419"/>
    </row>
    <row r="2423" spans="1:9" hidden="1" x14ac:dyDescent="0.2">
      <c r="A2423" s="15" t="s">
        <v>0</v>
      </c>
      <c r="B2423" s="28"/>
      <c r="C2423" s="401"/>
      <c r="D2423" s="389" t="s">
        <v>1348</v>
      </c>
      <c r="E2423" s="37" t="s">
        <v>136</v>
      </c>
      <c r="F2423" s="418">
        <v>8</v>
      </c>
      <c r="G2423" s="407"/>
      <c r="H2423" s="408">
        <f t="shared" si="49"/>
        <v>0</v>
      </c>
      <c r="I2423" s="419"/>
    </row>
    <row r="2424" spans="1:9" hidden="1" x14ac:dyDescent="0.2">
      <c r="A2424" s="15" t="s">
        <v>0</v>
      </c>
      <c r="B2424" s="28"/>
      <c r="C2424" s="410"/>
      <c r="D2424" s="387"/>
      <c r="E2424" s="401"/>
      <c r="F2424" s="374"/>
      <c r="G2424" s="407"/>
      <c r="H2424" s="29"/>
      <c r="I2424" s="376"/>
    </row>
    <row r="2425" spans="1:9" hidden="1" x14ac:dyDescent="0.2">
      <c r="A2425" s="15" t="s">
        <v>0</v>
      </c>
      <c r="B2425" s="28"/>
      <c r="C2425" s="410"/>
      <c r="D2425" s="387"/>
      <c r="E2425" s="401"/>
      <c r="F2425" s="374"/>
      <c r="G2425" s="407"/>
      <c r="H2425" s="29"/>
      <c r="I2425" s="376"/>
    </row>
    <row r="2426" spans="1:9" ht="33.75" hidden="1" x14ac:dyDescent="0.2">
      <c r="A2426" s="15" t="s">
        <v>0</v>
      </c>
      <c r="B2426" s="28"/>
      <c r="C2426" s="400">
        <v>6</v>
      </c>
      <c r="D2426" s="389" t="s">
        <v>1797</v>
      </c>
      <c r="E2426" s="37"/>
      <c r="F2426" s="374"/>
      <c r="G2426" s="407"/>
      <c r="H2426" s="29"/>
      <c r="I2426" s="376"/>
    </row>
    <row r="2427" spans="1:9" hidden="1" x14ac:dyDescent="0.2">
      <c r="A2427" s="15" t="s">
        <v>0</v>
      </c>
      <c r="B2427" s="28"/>
      <c r="C2427" s="401"/>
      <c r="D2427" s="420" t="s">
        <v>1339</v>
      </c>
      <c r="E2427" s="37" t="s">
        <v>136</v>
      </c>
      <c r="F2427" s="418">
        <v>2</v>
      </c>
      <c r="G2427" s="407"/>
      <c r="H2427" s="408">
        <f>$F2427*G2427</f>
        <v>0</v>
      </c>
      <c r="I2427" s="419"/>
    </row>
    <row r="2428" spans="1:9" hidden="1" x14ac:dyDescent="0.2">
      <c r="A2428" s="15" t="s">
        <v>0</v>
      </c>
      <c r="B2428" s="28"/>
      <c r="C2428" s="401"/>
      <c r="D2428" s="389"/>
      <c r="E2428" s="37"/>
      <c r="F2428" s="374"/>
      <c r="G2428" s="407"/>
      <c r="H2428" s="29"/>
      <c r="I2428" s="376"/>
    </row>
    <row r="2429" spans="1:9" ht="22.5" hidden="1" x14ac:dyDescent="0.2">
      <c r="A2429" s="15" t="s">
        <v>0</v>
      </c>
      <c r="B2429" s="28"/>
      <c r="C2429" s="400">
        <v>7</v>
      </c>
      <c r="D2429" s="389" t="s">
        <v>1925</v>
      </c>
      <c r="E2429" s="37"/>
      <c r="F2429" s="374"/>
      <c r="G2429" s="407"/>
      <c r="H2429" s="29"/>
      <c r="I2429" s="376"/>
    </row>
    <row r="2430" spans="1:9" hidden="1" x14ac:dyDescent="0.2">
      <c r="A2430" s="15" t="s">
        <v>0</v>
      </c>
      <c r="B2430" s="28"/>
      <c r="C2430" s="400"/>
      <c r="D2430" s="389" t="s">
        <v>1351</v>
      </c>
      <c r="E2430" s="37"/>
      <c r="F2430" s="374"/>
      <c r="G2430" s="407"/>
      <c r="H2430" s="29"/>
      <c r="I2430" s="376"/>
    </row>
    <row r="2431" spans="1:9" hidden="1" x14ac:dyDescent="0.2">
      <c r="A2431" s="15" t="s">
        <v>0</v>
      </c>
      <c r="B2431" s="28"/>
      <c r="C2431" s="401"/>
      <c r="D2431" s="420" t="s">
        <v>1343</v>
      </c>
      <c r="E2431" s="37" t="s">
        <v>136</v>
      </c>
      <c r="F2431" s="418">
        <v>1</v>
      </c>
      <c r="G2431" s="407"/>
      <c r="H2431" s="408">
        <f>$F2431*G2431</f>
        <v>0</v>
      </c>
      <c r="I2431" s="419"/>
    </row>
    <row r="2432" spans="1:9" hidden="1" x14ac:dyDescent="0.2">
      <c r="A2432" s="15" t="s">
        <v>0</v>
      </c>
      <c r="B2432" s="28"/>
      <c r="C2432" s="401"/>
      <c r="D2432" s="389"/>
      <c r="E2432" s="37"/>
      <c r="F2432" s="374"/>
      <c r="G2432" s="407"/>
      <c r="H2432" s="29"/>
      <c r="I2432" s="376"/>
    </row>
    <row r="2433" spans="1:9" hidden="1" x14ac:dyDescent="0.2">
      <c r="A2433" s="15" t="s">
        <v>0</v>
      </c>
      <c r="B2433" s="28"/>
      <c r="C2433" s="401"/>
      <c r="D2433" s="389"/>
      <c r="E2433" s="37"/>
      <c r="F2433" s="374"/>
      <c r="G2433" s="407"/>
      <c r="H2433" s="29"/>
      <c r="I2433" s="376"/>
    </row>
    <row r="2434" spans="1:9" ht="22.5" hidden="1" x14ac:dyDescent="0.2">
      <c r="A2434" s="15" t="s">
        <v>0</v>
      </c>
      <c r="B2434" s="28"/>
      <c r="C2434" s="400">
        <v>8</v>
      </c>
      <c r="D2434" s="389" t="s">
        <v>1926</v>
      </c>
      <c r="E2434" s="37"/>
      <c r="F2434" s="374"/>
      <c r="G2434" s="407"/>
      <c r="H2434" s="29"/>
      <c r="I2434" s="376"/>
    </row>
    <row r="2435" spans="1:9" hidden="1" x14ac:dyDescent="0.2">
      <c r="A2435" s="15" t="s">
        <v>0</v>
      </c>
      <c r="B2435" s="28"/>
      <c r="C2435" s="401"/>
      <c r="D2435" s="420" t="s">
        <v>1339</v>
      </c>
      <c r="E2435" s="37" t="s">
        <v>136</v>
      </c>
      <c r="F2435" s="418">
        <v>1</v>
      </c>
      <c r="G2435" s="407"/>
      <c r="H2435" s="408">
        <f>$F2435*G2435</f>
        <v>0</v>
      </c>
      <c r="I2435" s="419"/>
    </row>
    <row r="2436" spans="1:9" hidden="1" x14ac:dyDescent="0.2">
      <c r="A2436" s="15" t="s">
        <v>0</v>
      </c>
      <c r="B2436" s="28"/>
      <c r="C2436" s="401"/>
      <c r="D2436" s="389"/>
      <c r="E2436" s="37"/>
      <c r="F2436" s="374"/>
      <c r="G2436" s="407"/>
      <c r="H2436" s="29"/>
      <c r="I2436" s="376"/>
    </row>
    <row r="2437" spans="1:9" hidden="1" x14ac:dyDescent="0.2">
      <c r="A2437" s="15" t="s">
        <v>0</v>
      </c>
      <c r="B2437" s="28"/>
      <c r="C2437" s="400">
        <v>9</v>
      </c>
      <c r="D2437" s="389" t="s">
        <v>1359</v>
      </c>
      <c r="E2437" s="37"/>
      <c r="F2437" s="374"/>
      <c r="G2437" s="407"/>
      <c r="H2437" s="29"/>
      <c r="I2437" s="376"/>
    </row>
    <row r="2438" spans="1:9" hidden="1" x14ac:dyDescent="0.2">
      <c r="A2438" s="15" t="s">
        <v>0</v>
      </c>
      <c r="B2438" s="28"/>
      <c r="C2438" s="401"/>
      <c r="D2438" s="389" t="s">
        <v>1360</v>
      </c>
      <c r="E2438" s="37" t="s">
        <v>136</v>
      </c>
      <c r="F2438" s="418">
        <v>6</v>
      </c>
      <c r="G2438" s="407"/>
      <c r="H2438" s="408">
        <f>$F2438*G2438</f>
        <v>0</v>
      </c>
      <c r="I2438" s="419"/>
    </row>
    <row r="2439" spans="1:9" hidden="1" x14ac:dyDescent="0.2">
      <c r="A2439" s="15" t="s">
        <v>0</v>
      </c>
      <c r="B2439" s="28"/>
      <c r="C2439" s="401"/>
      <c r="D2439" s="389"/>
      <c r="E2439" s="37"/>
      <c r="F2439" s="374"/>
      <c r="G2439" s="407"/>
      <c r="H2439" s="29"/>
      <c r="I2439" s="376"/>
    </row>
    <row r="2440" spans="1:9" hidden="1" x14ac:dyDescent="0.2">
      <c r="A2440" s="15" t="s">
        <v>0</v>
      </c>
      <c r="B2440" s="28"/>
      <c r="C2440" s="401"/>
      <c r="D2440" s="387"/>
      <c r="E2440" s="401"/>
      <c r="F2440" s="374"/>
      <c r="G2440" s="407"/>
      <c r="H2440" s="29"/>
      <c r="I2440" s="376"/>
    </row>
    <row r="2441" spans="1:9" ht="33.75" hidden="1" x14ac:dyDescent="0.2">
      <c r="A2441" s="15" t="s">
        <v>0</v>
      </c>
      <c r="B2441" s="28"/>
      <c r="C2441" s="400">
        <v>10</v>
      </c>
      <c r="D2441" s="387" t="s">
        <v>1361</v>
      </c>
      <c r="E2441" s="37"/>
      <c r="F2441" s="374"/>
      <c r="G2441" s="407"/>
      <c r="H2441" s="13"/>
      <c r="I2441" s="376"/>
    </row>
    <row r="2442" spans="1:9" hidden="1" x14ac:dyDescent="0.2">
      <c r="A2442" s="15" t="s">
        <v>0</v>
      </c>
      <c r="B2442" s="28"/>
      <c r="C2442" s="404"/>
      <c r="D2442" s="387" t="s">
        <v>1362</v>
      </c>
      <c r="E2442" s="37"/>
      <c r="F2442" s="374"/>
      <c r="G2442" s="407"/>
      <c r="H2442" s="13"/>
      <c r="I2442" s="376"/>
    </row>
    <row r="2443" spans="1:9" ht="12.75" hidden="1" x14ac:dyDescent="0.2">
      <c r="A2443" s="15" t="s">
        <v>0</v>
      </c>
      <c r="B2443" s="429"/>
      <c r="C2443" s="404"/>
      <c r="D2443" s="387" t="s">
        <v>1363</v>
      </c>
      <c r="E2443" s="37" t="s">
        <v>1094</v>
      </c>
      <c r="F2443" s="418">
        <v>4</v>
      </c>
      <c r="G2443" s="407"/>
      <c r="H2443" s="408">
        <f>$F2443*G2443</f>
        <v>0</v>
      </c>
      <c r="I2443" s="419"/>
    </row>
    <row r="2444" spans="1:9" ht="12.75" hidden="1" x14ac:dyDescent="0.2">
      <c r="A2444" s="15" t="s">
        <v>0</v>
      </c>
      <c r="B2444" s="429"/>
      <c r="C2444" s="404"/>
      <c r="D2444" s="387" t="s">
        <v>1364</v>
      </c>
      <c r="E2444" s="37" t="s">
        <v>1094</v>
      </c>
      <c r="F2444" s="418">
        <v>1</v>
      </c>
      <c r="G2444" s="407"/>
      <c r="H2444" s="408">
        <f>$F2444*G2444</f>
        <v>0</v>
      </c>
      <c r="I2444" s="419"/>
    </row>
    <row r="2445" spans="1:9" ht="12.75" hidden="1" x14ac:dyDescent="0.2">
      <c r="A2445" s="15" t="s">
        <v>0</v>
      </c>
      <c r="B2445" s="429"/>
      <c r="C2445" s="404"/>
      <c r="D2445" s="387" t="s">
        <v>1365</v>
      </c>
      <c r="E2445" s="37" t="s">
        <v>1094</v>
      </c>
      <c r="F2445" s="418">
        <v>1</v>
      </c>
      <c r="G2445" s="407"/>
      <c r="H2445" s="408">
        <f>$F2445*G2445</f>
        <v>0</v>
      </c>
      <c r="I2445" s="419"/>
    </row>
    <row r="2446" spans="1:9" ht="12.75" hidden="1" x14ac:dyDescent="0.2">
      <c r="A2446" s="15" t="s">
        <v>0</v>
      </c>
      <c r="B2446" s="429"/>
      <c r="C2446" s="404"/>
      <c r="D2446" s="387"/>
      <c r="E2446" s="37"/>
      <c r="F2446" s="374"/>
      <c r="G2446" s="407"/>
      <c r="H2446" s="13"/>
      <c r="I2446" s="376"/>
    </row>
    <row r="2447" spans="1:9" ht="12.75" hidden="1" x14ac:dyDescent="0.2">
      <c r="A2447" s="15" t="s">
        <v>0</v>
      </c>
      <c r="B2447" s="429"/>
      <c r="C2447" s="404"/>
      <c r="D2447" s="387" t="s">
        <v>1366</v>
      </c>
      <c r="E2447" s="37"/>
      <c r="F2447" s="374"/>
      <c r="G2447" s="407"/>
      <c r="H2447" s="13"/>
      <c r="I2447" s="376"/>
    </row>
    <row r="2448" spans="1:9" ht="12.75" hidden="1" x14ac:dyDescent="0.2">
      <c r="A2448" s="15" t="s">
        <v>0</v>
      </c>
      <c r="B2448" s="429"/>
      <c r="C2448" s="404"/>
      <c r="D2448" s="387" t="s">
        <v>1142</v>
      </c>
      <c r="E2448" s="37" t="s">
        <v>1094</v>
      </c>
      <c r="F2448" s="418">
        <v>6</v>
      </c>
      <c r="G2448" s="407"/>
      <c r="H2448" s="408">
        <f>$F2448*G2448</f>
        <v>0</v>
      </c>
      <c r="I2448" s="419"/>
    </row>
    <row r="2449" spans="1:9" ht="12.75" hidden="1" x14ac:dyDescent="0.2">
      <c r="A2449" s="15" t="s">
        <v>0</v>
      </c>
      <c r="B2449" s="429"/>
      <c r="C2449" s="404"/>
      <c r="D2449" s="387" t="s">
        <v>1143</v>
      </c>
      <c r="E2449" s="37" t="s">
        <v>1094</v>
      </c>
      <c r="F2449" s="418">
        <v>1</v>
      </c>
      <c r="G2449" s="407"/>
      <c r="H2449" s="408">
        <f>$F2449*G2449</f>
        <v>0</v>
      </c>
      <c r="I2449" s="419"/>
    </row>
    <row r="2450" spans="1:9" ht="12.75" hidden="1" x14ac:dyDescent="0.2">
      <c r="A2450" s="15" t="s">
        <v>0</v>
      </c>
      <c r="B2450" s="429"/>
      <c r="C2450" s="404"/>
      <c r="D2450" s="387" t="s">
        <v>1144</v>
      </c>
      <c r="E2450" s="37" t="s">
        <v>1094</v>
      </c>
      <c r="F2450" s="418">
        <v>1</v>
      </c>
      <c r="G2450" s="407"/>
      <c r="H2450" s="408">
        <f>$F2450*G2450</f>
        <v>0</v>
      </c>
      <c r="I2450" s="419"/>
    </row>
    <row r="2451" spans="1:9" ht="12.75" hidden="1" x14ac:dyDescent="0.2">
      <c r="A2451" s="15" t="s">
        <v>0</v>
      </c>
      <c r="B2451" s="429"/>
      <c r="C2451" s="404"/>
      <c r="D2451" s="387" t="s">
        <v>1145</v>
      </c>
      <c r="E2451" s="37" t="s">
        <v>1094</v>
      </c>
      <c r="F2451" s="418">
        <v>1</v>
      </c>
      <c r="G2451" s="407"/>
      <c r="H2451" s="408">
        <f>$F2451*G2451</f>
        <v>0</v>
      </c>
      <c r="I2451" s="419"/>
    </row>
    <row r="2452" spans="1:9" ht="12.75" hidden="1" x14ac:dyDescent="0.2">
      <c r="A2452" s="15" t="s">
        <v>0</v>
      </c>
      <c r="B2452" s="429"/>
      <c r="C2452" s="404"/>
      <c r="D2452" s="387" t="s">
        <v>1146</v>
      </c>
      <c r="E2452" s="37" t="s">
        <v>1094</v>
      </c>
      <c r="F2452" s="418">
        <v>8</v>
      </c>
      <c r="G2452" s="407"/>
      <c r="H2452" s="408">
        <f>$F2452*G2452</f>
        <v>0</v>
      </c>
      <c r="I2452" s="419"/>
    </row>
    <row r="2453" spans="1:9" ht="12.75" hidden="1" x14ac:dyDescent="0.2">
      <c r="A2453" s="15" t="s">
        <v>0</v>
      </c>
      <c r="B2453" s="429"/>
      <c r="C2453" s="404"/>
      <c r="D2453" s="387"/>
      <c r="E2453" s="37"/>
      <c r="F2453" s="374"/>
      <c r="G2453" s="407"/>
      <c r="H2453" s="29"/>
      <c r="I2453" s="376"/>
    </row>
    <row r="2454" spans="1:9" ht="12.75" hidden="1" x14ac:dyDescent="0.2">
      <c r="A2454" s="15" t="s">
        <v>0</v>
      </c>
      <c r="B2454" s="429"/>
      <c r="C2454" s="404"/>
      <c r="D2454" s="387" t="s">
        <v>1367</v>
      </c>
      <c r="E2454" s="401"/>
      <c r="F2454" s="374"/>
      <c r="G2454" s="407"/>
      <c r="H2454" s="13"/>
      <c r="I2454" s="376"/>
    </row>
    <row r="2455" spans="1:9" ht="12.75" hidden="1" x14ac:dyDescent="0.2">
      <c r="A2455" s="15" t="s">
        <v>0</v>
      </c>
      <c r="B2455" s="429"/>
      <c r="C2455" s="410"/>
      <c r="D2455" s="387" t="s">
        <v>1139</v>
      </c>
      <c r="E2455" s="37" t="s">
        <v>1094</v>
      </c>
      <c r="F2455" s="418">
        <v>10</v>
      </c>
      <c r="G2455" s="407"/>
      <c r="H2455" s="408">
        <f t="shared" ref="H2455:H2462" si="50">$F2455*G2455</f>
        <v>0</v>
      </c>
      <c r="I2455" s="419"/>
    </row>
    <row r="2456" spans="1:9" hidden="1" x14ac:dyDescent="0.2">
      <c r="A2456" s="15" t="s">
        <v>0</v>
      </c>
      <c r="B2456" s="28"/>
      <c r="C2456" s="404"/>
      <c r="D2456" s="387" t="s">
        <v>1140</v>
      </c>
      <c r="E2456" s="37" t="s">
        <v>1094</v>
      </c>
      <c r="F2456" s="418">
        <v>5</v>
      </c>
      <c r="G2456" s="407"/>
      <c r="H2456" s="408">
        <f t="shared" si="50"/>
        <v>0</v>
      </c>
      <c r="I2456" s="419"/>
    </row>
    <row r="2457" spans="1:9" ht="12.75" hidden="1" x14ac:dyDescent="0.2">
      <c r="A2457" s="15" t="s">
        <v>0</v>
      </c>
      <c r="B2457" s="429"/>
      <c r="C2457" s="404"/>
      <c r="D2457" s="387" t="s">
        <v>1141</v>
      </c>
      <c r="E2457" s="37" t="s">
        <v>1094</v>
      </c>
      <c r="F2457" s="418">
        <v>4</v>
      </c>
      <c r="G2457" s="407"/>
      <c r="H2457" s="408">
        <f t="shared" si="50"/>
        <v>0</v>
      </c>
      <c r="I2457" s="419"/>
    </row>
    <row r="2458" spans="1:9" ht="12.75" hidden="1" x14ac:dyDescent="0.2">
      <c r="A2458" s="15" t="s">
        <v>0</v>
      </c>
      <c r="B2458" s="429"/>
      <c r="C2458" s="404"/>
      <c r="D2458" s="387" t="s">
        <v>1142</v>
      </c>
      <c r="E2458" s="37" t="s">
        <v>1094</v>
      </c>
      <c r="F2458" s="418">
        <v>16</v>
      </c>
      <c r="G2458" s="407"/>
      <c r="H2458" s="408">
        <f t="shared" si="50"/>
        <v>0</v>
      </c>
      <c r="I2458" s="419"/>
    </row>
    <row r="2459" spans="1:9" ht="12.75" hidden="1" x14ac:dyDescent="0.2">
      <c r="A2459" s="15" t="s">
        <v>0</v>
      </c>
      <c r="B2459" s="429"/>
      <c r="C2459" s="404"/>
      <c r="D2459" s="387" t="s">
        <v>1143</v>
      </c>
      <c r="E2459" s="37" t="s">
        <v>1094</v>
      </c>
      <c r="F2459" s="418">
        <v>8</v>
      </c>
      <c r="G2459" s="407"/>
      <c r="H2459" s="408">
        <f t="shared" si="50"/>
        <v>0</v>
      </c>
      <c r="I2459" s="419"/>
    </row>
    <row r="2460" spans="1:9" ht="12.75" hidden="1" x14ac:dyDescent="0.2">
      <c r="A2460" s="15" t="s">
        <v>0</v>
      </c>
      <c r="B2460" s="429"/>
      <c r="C2460" s="404"/>
      <c r="D2460" s="387" t="s">
        <v>1144</v>
      </c>
      <c r="E2460" s="37" t="s">
        <v>1094</v>
      </c>
      <c r="F2460" s="418">
        <v>4</v>
      </c>
      <c r="G2460" s="407"/>
      <c r="H2460" s="408">
        <f t="shared" si="50"/>
        <v>0</v>
      </c>
      <c r="I2460" s="419"/>
    </row>
    <row r="2461" spans="1:9" ht="12.75" hidden="1" x14ac:dyDescent="0.2">
      <c r="A2461" s="15" t="s">
        <v>0</v>
      </c>
      <c r="B2461" s="429"/>
      <c r="C2461" s="404"/>
      <c r="D2461" s="387" t="s">
        <v>1145</v>
      </c>
      <c r="E2461" s="37" t="s">
        <v>1094</v>
      </c>
      <c r="F2461" s="418">
        <v>4</v>
      </c>
      <c r="G2461" s="407"/>
      <c r="H2461" s="408">
        <f t="shared" si="50"/>
        <v>0</v>
      </c>
      <c r="I2461" s="419"/>
    </row>
    <row r="2462" spans="1:9" ht="12.75" hidden="1" x14ac:dyDescent="0.2">
      <c r="A2462" s="15" t="s">
        <v>0</v>
      </c>
      <c r="B2462" s="429"/>
      <c r="C2462" s="404"/>
      <c r="D2462" s="387" t="s">
        <v>1146</v>
      </c>
      <c r="E2462" s="37" t="s">
        <v>1094</v>
      </c>
      <c r="F2462" s="418">
        <v>2</v>
      </c>
      <c r="G2462" s="407"/>
      <c r="H2462" s="408">
        <f t="shared" si="50"/>
        <v>0</v>
      </c>
      <c r="I2462" s="419"/>
    </row>
    <row r="2463" spans="1:9" ht="12.75" hidden="1" x14ac:dyDescent="0.2">
      <c r="A2463" s="15" t="s">
        <v>0</v>
      </c>
      <c r="B2463" s="429"/>
      <c r="C2463" s="404"/>
      <c r="D2463" s="387"/>
      <c r="E2463" s="37"/>
      <c r="F2463" s="374"/>
      <c r="G2463" s="407"/>
      <c r="H2463" s="13"/>
      <c r="I2463" s="376"/>
    </row>
    <row r="2464" spans="1:9" ht="12.75" hidden="1" x14ac:dyDescent="0.2">
      <c r="A2464" s="15" t="s">
        <v>0</v>
      </c>
      <c r="B2464" s="429"/>
      <c r="C2464" s="410"/>
      <c r="D2464" s="387"/>
      <c r="E2464" s="401"/>
      <c r="F2464" s="374"/>
      <c r="G2464" s="407"/>
      <c r="H2464" s="29"/>
      <c r="I2464" s="376"/>
    </row>
    <row r="2465" spans="1:9" ht="33.75" hidden="1" x14ac:dyDescent="0.2">
      <c r="A2465" s="15" t="s">
        <v>0</v>
      </c>
      <c r="B2465" s="28"/>
      <c r="C2465" s="400">
        <v>11</v>
      </c>
      <c r="D2465" s="387" t="s">
        <v>1370</v>
      </c>
      <c r="E2465" s="37"/>
      <c r="F2465" s="374"/>
      <c r="G2465" s="407"/>
      <c r="H2465" s="29"/>
      <c r="I2465" s="376"/>
    </row>
    <row r="2466" spans="1:9" ht="22.5" hidden="1" x14ac:dyDescent="0.2">
      <c r="A2466" s="15" t="s">
        <v>0</v>
      </c>
      <c r="B2466" s="28"/>
      <c r="C2466" s="410"/>
      <c r="D2466" s="387" t="s">
        <v>1371</v>
      </c>
      <c r="E2466" s="15" t="s">
        <v>1094</v>
      </c>
      <c r="F2466" s="343">
        <v>1</v>
      </c>
      <c r="G2466" s="407"/>
      <c r="H2466" s="408">
        <f>$F2466*G2466</f>
        <v>0</v>
      </c>
      <c r="I2466" s="417"/>
    </row>
    <row r="2467" spans="1:9" hidden="1" x14ac:dyDescent="0.2">
      <c r="A2467" s="15" t="s">
        <v>0</v>
      </c>
      <c r="B2467" s="28"/>
      <c r="C2467" s="410"/>
      <c r="D2467" s="387"/>
      <c r="F2467" s="345"/>
      <c r="G2467" s="407"/>
      <c r="H2467" s="29"/>
      <c r="I2467" s="378"/>
    </row>
    <row r="2468" spans="1:9" hidden="1" x14ac:dyDescent="0.2">
      <c r="A2468" s="15" t="s">
        <v>0</v>
      </c>
      <c r="B2468" s="28"/>
      <c r="C2468" s="410"/>
      <c r="D2468" s="389"/>
      <c r="E2468" s="412"/>
      <c r="F2468" s="413"/>
      <c r="G2468" s="407"/>
      <c r="H2468" s="29"/>
      <c r="I2468" s="414"/>
    </row>
    <row r="2469" spans="1:9" hidden="1" x14ac:dyDescent="0.2">
      <c r="A2469" s="15" t="s">
        <v>0</v>
      </c>
      <c r="B2469" s="28"/>
      <c r="C2469" s="400">
        <v>12</v>
      </c>
      <c r="D2469" s="36" t="s">
        <v>1372</v>
      </c>
      <c r="E2469" s="15" t="s">
        <v>1094</v>
      </c>
      <c r="F2469" s="343">
        <v>1</v>
      </c>
      <c r="G2469" s="407"/>
      <c r="H2469" s="408">
        <f>$F2469*G2469</f>
        <v>0</v>
      </c>
      <c r="I2469" s="417"/>
    </row>
    <row r="2470" spans="1:9" hidden="1" x14ac:dyDescent="0.2">
      <c r="A2470" s="15" t="s">
        <v>0</v>
      </c>
      <c r="C2470" s="340"/>
      <c r="F2470" s="345"/>
      <c r="G2470" s="407"/>
      <c r="H2470" s="13"/>
      <c r="I2470" s="378"/>
    </row>
    <row r="2471" spans="1:9" hidden="1" x14ac:dyDescent="0.2">
      <c r="A2471" s="15" t="s">
        <v>0</v>
      </c>
      <c r="C2471" s="340"/>
      <c r="F2471" s="345"/>
      <c r="G2471" s="407"/>
      <c r="H2471" s="13"/>
      <c r="I2471" s="378"/>
    </row>
    <row r="2472" spans="1:9" ht="22.5" hidden="1" x14ac:dyDescent="0.2">
      <c r="A2472" s="15" t="s">
        <v>0</v>
      </c>
      <c r="C2472" s="400">
        <v>13</v>
      </c>
      <c r="D2472" s="364" t="s">
        <v>1373</v>
      </c>
      <c r="E2472" s="37" t="s">
        <v>1094</v>
      </c>
      <c r="F2472" s="418">
        <v>1</v>
      </c>
      <c r="G2472" s="407"/>
      <c r="H2472" s="408">
        <f>$F2472*G2472</f>
        <v>0</v>
      </c>
      <c r="I2472" s="419"/>
    </row>
    <row r="2473" spans="1:9" hidden="1" x14ac:dyDescent="0.2">
      <c r="A2473" s="15" t="s">
        <v>0</v>
      </c>
      <c r="B2473" s="28"/>
      <c r="C2473" s="401"/>
      <c r="D2473" s="389"/>
      <c r="E2473" s="401"/>
      <c r="F2473" s="413"/>
      <c r="G2473" s="407"/>
      <c r="H2473" s="29"/>
      <c r="I2473" s="414"/>
    </row>
    <row r="2474" spans="1:9" hidden="1" x14ac:dyDescent="0.2">
      <c r="A2474" s="15" t="s">
        <v>0</v>
      </c>
      <c r="B2474" s="28"/>
      <c r="C2474" s="401"/>
      <c r="D2474" s="389"/>
      <c r="E2474" s="401"/>
      <c r="F2474" s="413"/>
      <c r="G2474" s="407"/>
      <c r="H2474" s="29"/>
      <c r="I2474" s="414"/>
    </row>
    <row r="2475" spans="1:9" hidden="1" x14ac:dyDescent="0.2">
      <c r="A2475" s="15" t="s">
        <v>221</v>
      </c>
      <c r="B2475" s="347"/>
      <c r="C2475" s="422" t="s">
        <v>1922</v>
      </c>
      <c r="D2475" s="423" t="str">
        <f>"UKUPNO "&amp;D2224</f>
        <v>UKUPNO CIJEVNI RAZVOD I ELEMENTI ZA UGRADBU U ZID</v>
      </c>
      <c r="E2475" s="424"/>
      <c r="F2475" s="425"/>
      <c r="G2475" s="426"/>
      <c r="H2475" s="348">
        <f>SUM(H2227:H2474)</f>
        <v>0</v>
      </c>
      <c r="I2475" s="427"/>
    </row>
    <row r="2476" spans="1:9" hidden="1" x14ac:dyDescent="0.2">
      <c r="A2476" s="15" t="s">
        <v>0</v>
      </c>
      <c r="B2476" s="28"/>
      <c r="C2476" s="398" t="s">
        <v>1927</v>
      </c>
      <c r="D2476" s="399" t="s">
        <v>1375</v>
      </c>
      <c r="E2476" s="28"/>
      <c r="F2476" s="374"/>
      <c r="G2476" s="407"/>
      <c r="H2476" s="29"/>
      <c r="I2476" s="376"/>
    </row>
    <row r="2477" spans="1:9" hidden="1" x14ac:dyDescent="0.2">
      <c r="A2477" s="15" t="s">
        <v>0</v>
      </c>
      <c r="B2477" s="28"/>
      <c r="C2477" s="401"/>
      <c r="D2477" s="387"/>
      <c r="E2477" s="401"/>
      <c r="F2477" s="374"/>
      <c r="G2477" s="407"/>
      <c r="H2477" s="29"/>
      <c r="I2477" s="376"/>
    </row>
    <row r="2478" spans="1:9" ht="22.5" hidden="1" x14ac:dyDescent="0.2">
      <c r="A2478" s="15" t="s">
        <v>0</v>
      </c>
      <c r="B2478" s="28"/>
      <c r="C2478" s="400">
        <v>1</v>
      </c>
      <c r="D2478" s="383" t="s">
        <v>1376</v>
      </c>
      <c r="E2478" s="37"/>
      <c r="F2478" s="374"/>
      <c r="G2478" s="407"/>
      <c r="H2478" s="29"/>
      <c r="I2478" s="376"/>
    </row>
    <row r="2479" spans="1:9" ht="12.75" hidden="1" x14ac:dyDescent="0.2">
      <c r="A2479" s="15" t="s">
        <v>0</v>
      </c>
      <c r="B2479" s="28"/>
      <c r="C2479" s="404"/>
      <c r="D2479" s="402" t="s">
        <v>1377</v>
      </c>
      <c r="E2479" s="435"/>
      <c r="F2479" s="436"/>
      <c r="G2479" s="407"/>
      <c r="H2479" s="13"/>
      <c r="I2479" s="437"/>
    </row>
    <row r="2480" spans="1:9" ht="22.5" hidden="1" x14ac:dyDescent="0.2">
      <c r="A2480" s="15" t="s">
        <v>0</v>
      </c>
      <c r="B2480" s="429"/>
      <c r="C2480" s="404"/>
      <c r="D2480" s="389" t="s">
        <v>1378</v>
      </c>
      <c r="E2480" s="37" t="s">
        <v>136</v>
      </c>
      <c r="F2480" s="418">
        <v>8</v>
      </c>
      <c r="G2480" s="407"/>
      <c r="H2480" s="408">
        <f>$F2480*G2480</f>
        <v>0</v>
      </c>
      <c r="I2480" s="419"/>
    </row>
    <row r="2481" spans="1:9" ht="12.75" hidden="1" x14ac:dyDescent="0.2">
      <c r="A2481" s="15" t="s">
        <v>0</v>
      </c>
      <c r="B2481" s="429"/>
      <c r="C2481" s="400"/>
      <c r="D2481" s="388"/>
      <c r="E2481" s="37"/>
      <c r="F2481" s="374"/>
      <c r="G2481" s="407"/>
      <c r="H2481" s="29"/>
      <c r="I2481" s="376"/>
    </row>
    <row r="2482" spans="1:9" hidden="1" x14ac:dyDescent="0.2">
      <c r="A2482" s="15" t="s">
        <v>0</v>
      </c>
      <c r="B2482" s="28"/>
      <c r="C2482" s="401"/>
      <c r="D2482" s="399"/>
      <c r="E2482" s="37"/>
      <c r="F2482" s="413"/>
      <c r="G2482" s="407"/>
      <c r="H2482" s="29"/>
      <c r="I2482" s="414"/>
    </row>
    <row r="2483" spans="1:9" ht="90" hidden="1" x14ac:dyDescent="0.2">
      <c r="A2483" s="15" t="s">
        <v>0</v>
      </c>
      <c r="B2483" s="28"/>
      <c r="C2483" s="400">
        <v>2</v>
      </c>
      <c r="D2483" s="388" t="s">
        <v>1379</v>
      </c>
      <c r="E2483" s="37"/>
      <c r="F2483" s="374"/>
      <c r="G2483" s="407"/>
      <c r="H2483" s="29"/>
      <c r="I2483" s="376"/>
    </row>
    <row r="2484" spans="1:9" ht="22.5" hidden="1" x14ac:dyDescent="0.2">
      <c r="A2484" s="15" t="s">
        <v>0</v>
      </c>
      <c r="B2484" s="28"/>
      <c r="C2484" s="401"/>
      <c r="D2484" s="389" t="s">
        <v>1380</v>
      </c>
      <c r="E2484" s="37" t="s">
        <v>1094</v>
      </c>
      <c r="F2484" s="418">
        <v>2</v>
      </c>
      <c r="G2484" s="407"/>
      <c r="H2484" s="408">
        <f>$F2484*G2484</f>
        <v>0</v>
      </c>
      <c r="I2484" s="419"/>
    </row>
    <row r="2485" spans="1:9" hidden="1" x14ac:dyDescent="0.2">
      <c r="A2485" s="15" t="s">
        <v>0</v>
      </c>
      <c r="B2485" s="28"/>
      <c r="C2485" s="401"/>
      <c r="D2485" s="389"/>
      <c r="E2485" s="37"/>
      <c r="F2485" s="413"/>
      <c r="G2485" s="407"/>
      <c r="H2485" s="29"/>
      <c r="I2485" s="414"/>
    </row>
    <row r="2486" spans="1:9" hidden="1" x14ac:dyDescent="0.2">
      <c r="A2486" s="15" t="s">
        <v>0</v>
      </c>
      <c r="B2486" s="28"/>
      <c r="C2486" s="401"/>
      <c r="D2486" s="389"/>
      <c r="E2486" s="37"/>
      <c r="F2486" s="374"/>
      <c r="G2486" s="407"/>
      <c r="H2486" s="29"/>
      <c r="I2486" s="376"/>
    </row>
    <row r="2487" spans="1:9" ht="33.75" hidden="1" x14ac:dyDescent="0.2">
      <c r="A2487" s="15" t="s">
        <v>0</v>
      </c>
      <c r="B2487" s="28"/>
      <c r="C2487" s="400">
        <v>3</v>
      </c>
      <c r="D2487" s="389" t="s">
        <v>1799</v>
      </c>
      <c r="E2487" s="37"/>
      <c r="F2487" s="374"/>
      <c r="G2487" s="407"/>
      <c r="H2487" s="29"/>
      <c r="I2487" s="376"/>
    </row>
    <row r="2488" spans="1:9" hidden="1" x14ac:dyDescent="0.2">
      <c r="A2488" s="15" t="s">
        <v>0</v>
      </c>
      <c r="B2488" s="28"/>
      <c r="C2488" s="400"/>
      <c r="D2488" s="389" t="s">
        <v>1382</v>
      </c>
      <c r="E2488" s="37"/>
      <c r="F2488" s="374"/>
      <c r="G2488" s="407"/>
      <c r="H2488" s="29"/>
      <c r="I2488" s="376"/>
    </row>
    <row r="2489" spans="1:9" hidden="1" x14ac:dyDescent="0.2">
      <c r="A2489" s="15" t="s">
        <v>0</v>
      </c>
      <c r="B2489" s="28"/>
      <c r="C2489" s="401"/>
      <c r="D2489" s="389" t="s">
        <v>1091</v>
      </c>
      <c r="E2489" s="37"/>
      <c r="F2489" s="374"/>
      <c r="G2489" s="407"/>
      <c r="H2489" s="29"/>
      <c r="I2489" s="376"/>
    </row>
    <row r="2490" spans="1:9" hidden="1" x14ac:dyDescent="0.2">
      <c r="A2490" s="15" t="s">
        <v>0</v>
      </c>
      <c r="B2490" s="28"/>
      <c r="C2490" s="401"/>
      <c r="D2490" s="389" t="s">
        <v>1928</v>
      </c>
      <c r="E2490" s="37" t="s">
        <v>1094</v>
      </c>
      <c r="F2490" s="418">
        <v>2</v>
      </c>
      <c r="G2490" s="407"/>
      <c r="H2490" s="408">
        <f>$F2490*G2490</f>
        <v>0</v>
      </c>
      <c r="I2490" s="419"/>
    </row>
    <row r="2491" spans="1:9" hidden="1" x14ac:dyDescent="0.2">
      <c r="A2491" s="15" t="s">
        <v>0</v>
      </c>
      <c r="B2491" s="28"/>
      <c r="C2491" s="401"/>
      <c r="D2491" s="389"/>
      <c r="E2491" s="37"/>
      <c r="F2491" s="374"/>
      <c r="G2491" s="407"/>
      <c r="H2491" s="29"/>
      <c r="I2491" s="376"/>
    </row>
    <row r="2492" spans="1:9" hidden="1" x14ac:dyDescent="0.2">
      <c r="A2492" s="15" t="s">
        <v>0</v>
      </c>
      <c r="B2492" s="28"/>
      <c r="C2492" s="404"/>
      <c r="E2492" s="37"/>
      <c r="F2492" s="374"/>
      <c r="G2492" s="407"/>
      <c r="H2492" s="13"/>
      <c r="I2492" s="376"/>
    </row>
    <row r="2493" spans="1:9" ht="33.75" hidden="1" x14ac:dyDescent="0.2">
      <c r="A2493" s="15" t="s">
        <v>0</v>
      </c>
      <c r="B2493" s="429"/>
      <c r="C2493" s="400">
        <v>4</v>
      </c>
      <c r="D2493" s="389" t="s">
        <v>1384</v>
      </c>
      <c r="F2493" s="374"/>
      <c r="G2493" s="407"/>
      <c r="H2493" s="13"/>
      <c r="I2493" s="376"/>
    </row>
    <row r="2494" spans="1:9" ht="22.5" hidden="1" x14ac:dyDescent="0.2">
      <c r="A2494" s="15" t="s">
        <v>0</v>
      </c>
      <c r="B2494" s="429"/>
      <c r="C2494" s="404"/>
      <c r="D2494" s="389" t="s">
        <v>1385</v>
      </c>
      <c r="E2494" s="37" t="s">
        <v>1094</v>
      </c>
      <c r="F2494" s="418">
        <v>1</v>
      </c>
      <c r="G2494" s="407"/>
      <c r="H2494" s="408">
        <f>$F2494*G2494</f>
        <v>0</v>
      </c>
      <c r="I2494" s="419"/>
    </row>
    <row r="2495" spans="1:9" ht="12.75" hidden="1" x14ac:dyDescent="0.2">
      <c r="A2495" s="15" t="s">
        <v>0</v>
      </c>
      <c r="B2495" s="429"/>
      <c r="C2495" s="410"/>
      <c r="D2495" s="389"/>
      <c r="E2495" s="37"/>
      <c r="F2495" s="413"/>
      <c r="G2495" s="407"/>
      <c r="H2495" s="29"/>
      <c r="I2495" s="414"/>
    </row>
    <row r="2496" spans="1:9" hidden="1" x14ac:dyDescent="0.2">
      <c r="A2496" s="15" t="s">
        <v>0</v>
      </c>
      <c r="B2496" s="28"/>
      <c r="C2496" s="404"/>
      <c r="D2496" s="388"/>
      <c r="E2496" s="30"/>
      <c r="F2496" s="413"/>
      <c r="G2496" s="407"/>
      <c r="H2496" s="13"/>
      <c r="I2496" s="414"/>
    </row>
    <row r="2497" spans="1:9" ht="12.75" hidden="1" x14ac:dyDescent="0.2">
      <c r="A2497" s="15" t="s">
        <v>0</v>
      </c>
      <c r="B2497" s="429"/>
      <c r="C2497" s="400">
        <v>5</v>
      </c>
      <c r="D2497" s="383" t="s">
        <v>1386</v>
      </c>
      <c r="F2497" s="374"/>
      <c r="G2497" s="407"/>
      <c r="H2497" s="13"/>
      <c r="I2497" s="376"/>
    </row>
    <row r="2498" spans="1:9" ht="12.75" hidden="1" x14ac:dyDescent="0.2">
      <c r="A2498" s="15" t="s">
        <v>0</v>
      </c>
      <c r="B2498" s="429"/>
      <c r="C2498" s="401"/>
      <c r="D2498" s="387" t="s">
        <v>1142</v>
      </c>
      <c r="E2498" s="37" t="s">
        <v>136</v>
      </c>
      <c r="F2498" s="418">
        <v>5</v>
      </c>
      <c r="G2498" s="407"/>
      <c r="H2498" s="408">
        <f>$F2498*G2498</f>
        <v>0</v>
      </c>
      <c r="I2498" s="419"/>
    </row>
    <row r="2499" spans="1:9" hidden="1" x14ac:dyDescent="0.2">
      <c r="A2499" s="15" t="s">
        <v>0</v>
      </c>
      <c r="B2499" s="28"/>
      <c r="C2499" s="404"/>
      <c r="D2499" s="383"/>
      <c r="E2499" s="37"/>
      <c r="F2499" s="374"/>
      <c r="G2499" s="407"/>
      <c r="H2499" s="13"/>
      <c r="I2499" s="376"/>
    </row>
    <row r="2500" spans="1:9" ht="22.5" hidden="1" x14ac:dyDescent="0.2">
      <c r="A2500" s="15" t="s">
        <v>0</v>
      </c>
      <c r="B2500" s="429"/>
      <c r="C2500" s="400">
        <v>6</v>
      </c>
      <c r="D2500" s="389" t="s">
        <v>1801</v>
      </c>
      <c r="E2500" s="412"/>
      <c r="F2500" s="413"/>
      <c r="G2500" s="407"/>
      <c r="H2500" s="13"/>
      <c r="I2500" s="414"/>
    </row>
    <row r="2501" spans="1:9" ht="12.75" hidden="1" x14ac:dyDescent="0.2">
      <c r="A2501" s="15" t="s">
        <v>0</v>
      </c>
      <c r="B2501" s="429"/>
      <c r="C2501" s="404"/>
      <c r="D2501" s="389" t="s">
        <v>1802</v>
      </c>
      <c r="E2501" s="438" t="s">
        <v>1094</v>
      </c>
      <c r="F2501" s="418">
        <v>6</v>
      </c>
      <c r="G2501" s="407"/>
      <c r="H2501" s="408">
        <f>$F2501*G2501</f>
        <v>0</v>
      </c>
      <c r="I2501" s="419"/>
    </row>
    <row r="2502" spans="1:9" ht="12.75" hidden="1" x14ac:dyDescent="0.2">
      <c r="A2502" s="15" t="s">
        <v>0</v>
      </c>
      <c r="B2502" s="429"/>
      <c r="C2502" s="404"/>
      <c r="D2502" s="389" t="s">
        <v>1389</v>
      </c>
      <c r="E2502" s="438" t="s">
        <v>1094</v>
      </c>
      <c r="F2502" s="418">
        <v>12</v>
      </c>
      <c r="G2502" s="407"/>
      <c r="H2502" s="408">
        <f>$F2502*G2502</f>
        <v>0</v>
      </c>
      <c r="I2502" s="419"/>
    </row>
    <row r="2503" spans="1:9" ht="12.75" hidden="1" x14ac:dyDescent="0.2">
      <c r="A2503" s="15" t="s">
        <v>0</v>
      </c>
      <c r="B2503" s="429"/>
      <c r="C2503" s="404"/>
      <c r="D2503" s="389" t="s">
        <v>1390</v>
      </c>
      <c r="E2503" s="438" t="s">
        <v>1094</v>
      </c>
      <c r="F2503" s="418">
        <v>6</v>
      </c>
      <c r="G2503" s="407"/>
      <c r="H2503" s="408">
        <f>$F2503*G2503</f>
        <v>0</v>
      </c>
      <c r="I2503" s="419"/>
    </row>
    <row r="2504" spans="1:9" ht="12.75" hidden="1" x14ac:dyDescent="0.2">
      <c r="A2504" s="15" t="s">
        <v>0</v>
      </c>
      <c r="B2504" s="429"/>
      <c r="C2504" s="404"/>
      <c r="D2504" s="389" t="s">
        <v>1391</v>
      </c>
      <c r="E2504" s="438" t="s">
        <v>1094</v>
      </c>
      <c r="F2504" s="418">
        <v>6</v>
      </c>
      <c r="G2504" s="407"/>
      <c r="H2504" s="408">
        <f>$F2504*G2504</f>
        <v>0</v>
      </c>
      <c r="I2504" s="419"/>
    </row>
    <row r="2505" spans="1:9" ht="12.75" hidden="1" x14ac:dyDescent="0.2">
      <c r="A2505" s="15" t="s">
        <v>0</v>
      </c>
      <c r="B2505" s="429"/>
      <c r="C2505" s="404"/>
      <c r="D2505" s="389"/>
      <c r="E2505" s="438"/>
      <c r="F2505" s="374"/>
      <c r="G2505" s="407"/>
      <c r="H2505" s="13"/>
      <c r="I2505" s="376"/>
    </row>
    <row r="2506" spans="1:9" ht="12.75" hidden="1" x14ac:dyDescent="0.2">
      <c r="A2506" s="15" t="s">
        <v>0</v>
      </c>
      <c r="B2506" s="429"/>
      <c r="C2506" s="507"/>
      <c r="D2506" s="387"/>
      <c r="E2506" s="401"/>
      <c r="F2506" s="374"/>
      <c r="G2506" s="407"/>
      <c r="H2506" s="29"/>
      <c r="I2506" s="376"/>
    </row>
    <row r="2507" spans="1:9" ht="22.5" hidden="1" x14ac:dyDescent="0.2">
      <c r="A2507" s="15" t="s">
        <v>0</v>
      </c>
      <c r="B2507" s="28"/>
      <c r="C2507" s="400">
        <v>7</v>
      </c>
      <c r="D2507" s="383" t="s">
        <v>1401</v>
      </c>
      <c r="E2507" s="16"/>
      <c r="F2507" s="345"/>
      <c r="G2507" s="407"/>
      <c r="H2507" s="13"/>
      <c r="I2507" s="378"/>
    </row>
    <row r="2508" spans="1:9" hidden="1" x14ac:dyDescent="0.2">
      <c r="A2508" s="15" t="s">
        <v>0</v>
      </c>
      <c r="C2508" s="340"/>
      <c r="D2508" s="383" t="s">
        <v>1929</v>
      </c>
      <c r="E2508" s="15" t="s">
        <v>1094</v>
      </c>
      <c r="F2508" s="343">
        <v>4</v>
      </c>
      <c r="G2508" s="407"/>
      <c r="H2508" s="408">
        <f>$F2508*G2508</f>
        <v>0</v>
      </c>
      <c r="I2508" s="417"/>
    </row>
    <row r="2509" spans="1:9" hidden="1" x14ac:dyDescent="0.2">
      <c r="A2509" s="15" t="s">
        <v>0</v>
      </c>
      <c r="C2509" s="340"/>
      <c r="D2509" s="383"/>
      <c r="F2509" s="345"/>
      <c r="G2509" s="407"/>
      <c r="H2509" s="13"/>
      <c r="I2509" s="378"/>
    </row>
    <row r="2510" spans="1:9" hidden="1" x14ac:dyDescent="0.2">
      <c r="A2510" s="15" t="s">
        <v>0</v>
      </c>
      <c r="C2510" s="340"/>
      <c r="D2510" s="383"/>
      <c r="F2510" s="345"/>
      <c r="G2510" s="407"/>
      <c r="H2510" s="13"/>
      <c r="I2510" s="378"/>
    </row>
    <row r="2511" spans="1:9" ht="22.5" hidden="1" x14ac:dyDescent="0.2">
      <c r="A2511" s="15" t="s">
        <v>0</v>
      </c>
      <c r="C2511" s="400">
        <v>8</v>
      </c>
      <c r="D2511" s="389" t="s">
        <v>1817</v>
      </c>
      <c r="E2511" s="37" t="s">
        <v>1094</v>
      </c>
      <c r="F2511" s="418">
        <v>1</v>
      </c>
      <c r="G2511" s="407"/>
      <c r="H2511" s="408">
        <f>$F2511*G2511</f>
        <v>0</v>
      </c>
      <c r="I2511" s="419"/>
    </row>
    <row r="2512" spans="1:9" hidden="1" x14ac:dyDescent="0.2">
      <c r="A2512" s="15" t="s">
        <v>0</v>
      </c>
      <c r="B2512" s="28"/>
      <c r="C2512" s="410"/>
      <c r="D2512" s="389"/>
      <c r="E2512" s="37"/>
      <c r="F2512" s="374"/>
      <c r="G2512" s="407"/>
      <c r="H2512" s="29"/>
      <c r="I2512" s="376"/>
    </row>
    <row r="2513" spans="1:9" hidden="1" x14ac:dyDescent="0.2">
      <c r="A2513" s="15" t="s">
        <v>0</v>
      </c>
      <c r="B2513" s="28"/>
      <c r="C2513" s="410"/>
      <c r="D2513" s="387"/>
      <c r="E2513" s="412"/>
      <c r="F2513" s="413"/>
      <c r="G2513" s="407"/>
      <c r="H2513" s="440"/>
      <c r="I2513" s="414"/>
    </row>
    <row r="2514" spans="1:9" hidden="1" x14ac:dyDescent="0.2">
      <c r="A2514" s="15" t="s">
        <v>221</v>
      </c>
      <c r="B2514" s="347"/>
      <c r="C2514" s="422" t="s">
        <v>1927</v>
      </c>
      <c r="D2514" s="423" t="str">
        <f>"UKUPNO: "&amp;D2476</f>
        <v>UKUPNO: OPREMA BAZENA</v>
      </c>
      <c r="E2514" s="424"/>
      <c r="F2514" s="425"/>
      <c r="G2514" s="426"/>
      <c r="H2514" s="348">
        <f>SUM(H2480:H2513)</f>
        <v>0</v>
      </c>
      <c r="I2514" s="427"/>
    </row>
    <row r="2515" spans="1:9" hidden="1" x14ac:dyDescent="0.2">
      <c r="A2515" s="15" t="s">
        <v>0</v>
      </c>
      <c r="B2515" s="28"/>
      <c r="C2515" s="398" t="s">
        <v>1930</v>
      </c>
      <c r="D2515" s="399" t="s">
        <v>1408</v>
      </c>
      <c r="E2515" s="28"/>
      <c r="F2515" s="374"/>
      <c r="G2515" s="407"/>
      <c r="H2515" s="29"/>
      <c r="I2515" s="376"/>
    </row>
    <row r="2516" spans="1:9" hidden="1" x14ac:dyDescent="0.2">
      <c r="A2516" s="15" t="s">
        <v>0</v>
      </c>
      <c r="B2516" s="28"/>
      <c r="C2516" s="398"/>
      <c r="D2516" s="399"/>
      <c r="E2516" s="28"/>
      <c r="F2516" s="374"/>
      <c r="G2516" s="407"/>
      <c r="H2516" s="29"/>
      <c r="I2516" s="376"/>
    </row>
    <row r="2517" spans="1:9" x14ac:dyDescent="0.2">
      <c r="A2517" s="15" t="s">
        <v>0</v>
      </c>
      <c r="B2517" s="16" t="s">
        <v>1820</v>
      </c>
      <c r="C2517" s="439">
        <v>1</v>
      </c>
      <c r="D2517" s="384" t="s">
        <v>1931</v>
      </c>
      <c r="F2517" s="345"/>
      <c r="G2517" s="407"/>
      <c r="H2517" s="13"/>
      <c r="I2517" s="378"/>
    </row>
    <row r="2518" spans="1:9" ht="33.75" x14ac:dyDescent="0.2">
      <c r="A2518" s="15" t="s">
        <v>0</v>
      </c>
      <c r="B2518" s="16" t="s">
        <v>1820</v>
      </c>
      <c r="C2518" s="510">
        <v>1</v>
      </c>
      <c r="D2518" s="36" t="s">
        <v>1821</v>
      </c>
      <c r="E2518" s="511"/>
      <c r="F2518" s="512"/>
      <c r="G2518" s="407"/>
      <c r="H2518" s="513"/>
      <c r="I2518" s="514"/>
    </row>
    <row r="2519" spans="1:9" ht="22.5" x14ac:dyDescent="0.2">
      <c r="A2519" s="15" t="s">
        <v>0</v>
      </c>
      <c r="B2519" s="16" t="s">
        <v>1820</v>
      </c>
      <c r="C2519" s="404"/>
      <c r="D2519" s="36" t="s">
        <v>1932</v>
      </c>
      <c r="F2519" s="345"/>
      <c r="G2519" s="407"/>
      <c r="H2519" s="13"/>
      <c r="I2519" s="378"/>
    </row>
    <row r="2520" spans="1:9" x14ac:dyDescent="0.2">
      <c r="A2520" s="15" t="s">
        <v>0</v>
      </c>
      <c r="B2520" s="16" t="s">
        <v>1820</v>
      </c>
      <c r="C2520" s="404"/>
      <c r="D2520" s="36" t="s">
        <v>1824</v>
      </c>
      <c r="F2520" s="345"/>
      <c r="G2520" s="407"/>
      <c r="H2520" s="13"/>
      <c r="I2520" s="378"/>
    </row>
    <row r="2521" spans="1:9" ht="101.25" x14ac:dyDescent="0.2">
      <c r="A2521" s="15" t="s">
        <v>0</v>
      </c>
      <c r="B2521" s="16" t="s">
        <v>1820</v>
      </c>
      <c r="C2521" s="404"/>
      <c r="D2521" s="36" t="s">
        <v>1933</v>
      </c>
      <c r="G2521" s="407"/>
      <c r="H2521" s="13"/>
      <c r="I2521" s="373"/>
    </row>
    <row r="2522" spans="1:9" x14ac:dyDescent="0.2">
      <c r="A2522" s="15" t="s">
        <v>0</v>
      </c>
      <c r="B2522" s="16" t="s">
        <v>1820</v>
      </c>
      <c r="C2522" s="404"/>
      <c r="D2522" s="36" t="s">
        <v>1853</v>
      </c>
      <c r="E2522" s="15" t="s">
        <v>1094</v>
      </c>
      <c r="F2522" s="343">
        <v>1</v>
      </c>
      <c r="G2522" s="407"/>
      <c r="H2522" s="408">
        <f>G2522*$F2522</f>
        <v>0</v>
      </c>
      <c r="I2522" s="417"/>
    </row>
    <row r="2523" spans="1:9" hidden="1" x14ac:dyDescent="0.2">
      <c r="A2523" s="15" t="s">
        <v>0</v>
      </c>
      <c r="C2523" s="404"/>
      <c r="D2523" s="36" t="s">
        <v>1854</v>
      </c>
      <c r="E2523" s="15" t="s">
        <v>1094</v>
      </c>
      <c r="F2523" s="343">
        <v>1</v>
      </c>
      <c r="G2523" s="407"/>
      <c r="H2523" s="408">
        <f>G2523*$F2523</f>
        <v>0</v>
      </c>
      <c r="I2523" s="417"/>
    </row>
    <row r="2524" spans="1:9" ht="33.75" hidden="1" x14ac:dyDescent="0.2">
      <c r="A2524" s="15" t="s">
        <v>0</v>
      </c>
      <c r="C2524" s="439"/>
      <c r="D2524" s="36" t="s">
        <v>1858</v>
      </c>
      <c r="F2524" s="345"/>
      <c r="G2524" s="407"/>
      <c r="H2524" s="13"/>
      <c r="I2524" s="378"/>
    </row>
    <row r="2525" spans="1:9" hidden="1" x14ac:dyDescent="0.2">
      <c r="A2525" s="15" t="s">
        <v>0</v>
      </c>
      <c r="C2525" s="439"/>
      <c r="D2525" s="36" t="s">
        <v>1382</v>
      </c>
      <c r="F2525" s="345"/>
      <c r="G2525" s="407"/>
      <c r="H2525" s="13"/>
      <c r="I2525" s="378"/>
    </row>
    <row r="2526" spans="1:9" hidden="1" x14ac:dyDescent="0.2">
      <c r="A2526" s="15" t="s">
        <v>0</v>
      </c>
      <c r="C2526" s="340"/>
      <c r="D2526" s="36" t="s">
        <v>1091</v>
      </c>
      <c r="F2526" s="345"/>
      <c r="G2526" s="407"/>
      <c r="H2526" s="13"/>
      <c r="I2526" s="378"/>
    </row>
    <row r="2527" spans="1:9" hidden="1" x14ac:dyDescent="0.2">
      <c r="A2527" s="15" t="s">
        <v>0</v>
      </c>
      <c r="C2527" s="340"/>
      <c r="D2527" s="389" t="s">
        <v>1934</v>
      </c>
      <c r="E2527" s="15" t="s">
        <v>1094</v>
      </c>
      <c r="F2527" s="343">
        <v>1</v>
      </c>
      <c r="G2527" s="407"/>
      <c r="H2527" s="408">
        <f>$F2527*G2527</f>
        <v>0</v>
      </c>
      <c r="I2527" s="417"/>
    </row>
    <row r="2528" spans="1:9" ht="78.75" x14ac:dyDescent="0.2">
      <c r="A2528" s="15" t="s">
        <v>0</v>
      </c>
      <c r="B2528" s="16" t="s">
        <v>1100</v>
      </c>
      <c r="C2528" s="404"/>
      <c r="D2528" s="36" t="s">
        <v>1859</v>
      </c>
      <c r="E2528" s="338"/>
      <c r="F2528" s="508"/>
      <c r="G2528" s="407"/>
      <c r="H2528" s="13"/>
      <c r="I2528" s="509"/>
    </row>
    <row r="2529" spans="1:9" ht="45" x14ac:dyDescent="0.2">
      <c r="A2529" s="15" t="s">
        <v>0</v>
      </c>
      <c r="B2529" s="16" t="s">
        <v>1100</v>
      </c>
      <c r="C2529" s="340"/>
      <c r="D2529" s="387" t="s">
        <v>1935</v>
      </c>
      <c r="F2529" s="345"/>
      <c r="G2529" s="407"/>
      <c r="H2529" s="13"/>
      <c r="I2529" s="378"/>
    </row>
    <row r="2530" spans="1:9" x14ac:dyDescent="0.2">
      <c r="A2530" s="15" t="s">
        <v>0</v>
      </c>
      <c r="B2530" s="16" t="s">
        <v>1100</v>
      </c>
      <c r="C2530" s="340"/>
      <c r="D2530" s="383" t="s">
        <v>1120</v>
      </c>
      <c r="F2530" s="345"/>
      <c r="G2530" s="407"/>
      <c r="H2530" s="13"/>
      <c r="I2530" s="378"/>
    </row>
    <row r="2531" spans="1:9" x14ac:dyDescent="0.2">
      <c r="A2531" s="15" t="s">
        <v>0</v>
      </c>
      <c r="B2531" s="16" t="s">
        <v>1100</v>
      </c>
      <c r="C2531" s="340"/>
      <c r="D2531" s="383" t="s">
        <v>1936</v>
      </c>
      <c r="F2531" s="345"/>
      <c r="G2531" s="407"/>
      <c r="H2531" s="13"/>
      <c r="I2531" s="378"/>
    </row>
    <row r="2532" spans="1:9" x14ac:dyDescent="0.2">
      <c r="A2532" s="15" t="s">
        <v>0</v>
      </c>
      <c r="B2532" s="16" t="s">
        <v>1100</v>
      </c>
      <c r="C2532" s="404" t="s">
        <v>108</v>
      </c>
      <c r="D2532" s="405" t="s">
        <v>1418</v>
      </c>
      <c r="E2532" s="15" t="s">
        <v>1094</v>
      </c>
      <c r="F2532" s="343">
        <v>1</v>
      </c>
      <c r="G2532" s="407"/>
      <c r="H2532" s="408">
        <f>$F2532*G2532</f>
        <v>0</v>
      </c>
      <c r="I2532" s="417"/>
    </row>
    <row r="2533" spans="1:9" ht="33.75" hidden="1" x14ac:dyDescent="0.2">
      <c r="A2533" s="15" t="s">
        <v>0</v>
      </c>
      <c r="C2533" s="404" t="s">
        <v>111</v>
      </c>
      <c r="D2533" s="405" t="s">
        <v>1419</v>
      </c>
      <c r="E2533" s="15" t="s">
        <v>1094</v>
      </c>
      <c r="F2533" s="343">
        <v>1</v>
      </c>
      <c r="G2533" s="407"/>
      <c r="H2533" s="408">
        <f>$F2533*G2533</f>
        <v>0</v>
      </c>
      <c r="I2533" s="417"/>
    </row>
    <row r="2534" spans="1:9" hidden="1" x14ac:dyDescent="0.2">
      <c r="A2534" s="15" t="s">
        <v>0</v>
      </c>
      <c r="D2534" s="383" t="s">
        <v>1862</v>
      </c>
      <c r="F2534" s="345"/>
      <c r="G2534" s="407"/>
      <c r="H2534" s="13"/>
      <c r="I2534" s="378"/>
    </row>
    <row r="2535" spans="1:9" hidden="1" x14ac:dyDescent="0.2">
      <c r="A2535" s="15" t="s">
        <v>0</v>
      </c>
      <c r="C2535" s="401"/>
      <c r="D2535" s="389" t="s">
        <v>1143</v>
      </c>
      <c r="E2535" s="37" t="s">
        <v>136</v>
      </c>
      <c r="F2535" s="418">
        <v>2</v>
      </c>
      <c r="G2535" s="407"/>
      <c r="H2535" s="408">
        <f>$F2535*G2535</f>
        <v>0</v>
      </c>
      <c r="I2535" s="419"/>
    </row>
    <row r="2536" spans="1:9" hidden="1" x14ac:dyDescent="0.2">
      <c r="A2536" s="15" t="s">
        <v>0</v>
      </c>
      <c r="C2536" s="401"/>
      <c r="D2536" s="389" t="s">
        <v>1145</v>
      </c>
      <c r="E2536" s="37" t="s">
        <v>136</v>
      </c>
      <c r="F2536" s="418">
        <v>1</v>
      </c>
      <c r="G2536" s="407"/>
      <c r="H2536" s="408">
        <f>$F2536*G2536</f>
        <v>0</v>
      </c>
      <c r="I2536" s="419"/>
    </row>
    <row r="2537" spans="1:9" ht="45" hidden="1" x14ac:dyDescent="0.2">
      <c r="A2537" s="15" t="s">
        <v>0</v>
      </c>
      <c r="D2537" s="36" t="s">
        <v>1863</v>
      </c>
      <c r="F2537" s="345"/>
      <c r="G2537" s="407"/>
      <c r="H2537" s="13"/>
      <c r="I2537" s="378"/>
    </row>
    <row r="2538" spans="1:9" hidden="1" x14ac:dyDescent="0.2">
      <c r="A2538" s="15" t="s">
        <v>0</v>
      </c>
      <c r="D2538" s="36" t="s">
        <v>1864</v>
      </c>
      <c r="F2538" s="345"/>
      <c r="G2538" s="407"/>
      <c r="H2538" s="13"/>
      <c r="I2538" s="378"/>
    </row>
    <row r="2539" spans="1:9" hidden="1" x14ac:dyDescent="0.2">
      <c r="A2539" s="15" t="s">
        <v>0</v>
      </c>
      <c r="C2539" s="401"/>
      <c r="D2539" s="387" t="s">
        <v>1162</v>
      </c>
      <c r="E2539" s="401" t="s">
        <v>149</v>
      </c>
      <c r="F2539" s="374">
        <v>25</v>
      </c>
      <c r="G2539" s="407"/>
      <c r="H2539" s="408">
        <f t="shared" ref="H2539:H2547" si="51">$F2539*G2539</f>
        <v>0</v>
      </c>
      <c r="I2539" s="376"/>
    </row>
    <row r="2540" spans="1:9" hidden="1" x14ac:dyDescent="0.2">
      <c r="A2540" s="15" t="s">
        <v>0</v>
      </c>
      <c r="B2540" s="28"/>
      <c r="C2540" s="410"/>
      <c r="D2540" s="387" t="s">
        <v>1164</v>
      </c>
      <c r="E2540" s="401" t="s">
        <v>149</v>
      </c>
      <c r="F2540" s="374">
        <v>30</v>
      </c>
      <c r="G2540" s="407"/>
      <c r="H2540" s="408">
        <f t="shared" si="51"/>
        <v>0</v>
      </c>
      <c r="I2540" s="376"/>
    </row>
    <row r="2541" spans="1:9" hidden="1" x14ac:dyDescent="0.2">
      <c r="A2541" s="15" t="s">
        <v>0</v>
      </c>
      <c r="B2541" s="28"/>
      <c r="C2541" s="410"/>
      <c r="D2541" s="387" t="s">
        <v>1165</v>
      </c>
      <c r="E2541" s="401" t="s">
        <v>149</v>
      </c>
      <c r="F2541" s="374">
        <v>1</v>
      </c>
      <c r="G2541" s="407"/>
      <c r="H2541" s="408">
        <f t="shared" si="51"/>
        <v>0</v>
      </c>
      <c r="I2541" s="376"/>
    </row>
    <row r="2542" spans="1:9" hidden="1" x14ac:dyDescent="0.2">
      <c r="A2542" s="15" t="s">
        <v>0</v>
      </c>
      <c r="B2542" s="28"/>
      <c r="C2542" s="463"/>
      <c r="D2542" s="387" t="s">
        <v>1182</v>
      </c>
      <c r="E2542" s="37" t="s">
        <v>136</v>
      </c>
      <c r="F2542" s="418">
        <v>6</v>
      </c>
      <c r="G2542" s="407"/>
      <c r="H2542" s="408">
        <f t="shared" si="51"/>
        <v>0</v>
      </c>
      <c r="I2542" s="419"/>
    </row>
    <row r="2543" spans="1:9" hidden="1" x14ac:dyDescent="0.2">
      <c r="A2543" s="15" t="s">
        <v>0</v>
      </c>
      <c r="C2543" s="410"/>
      <c r="D2543" s="387" t="s">
        <v>1184</v>
      </c>
      <c r="E2543" s="37" t="s">
        <v>136</v>
      </c>
      <c r="F2543" s="418">
        <v>14</v>
      </c>
      <c r="G2543" s="407"/>
      <c r="H2543" s="408">
        <f t="shared" si="51"/>
        <v>0</v>
      </c>
      <c r="I2543" s="419"/>
    </row>
    <row r="2544" spans="1:9" hidden="1" x14ac:dyDescent="0.2">
      <c r="A2544" s="15" t="s">
        <v>0</v>
      </c>
      <c r="B2544" s="28"/>
      <c r="C2544" s="463"/>
      <c r="D2544" s="387" t="s">
        <v>1185</v>
      </c>
      <c r="E2544" s="37" t="s">
        <v>136</v>
      </c>
      <c r="F2544" s="418">
        <v>1</v>
      </c>
      <c r="G2544" s="407"/>
      <c r="H2544" s="408">
        <f t="shared" si="51"/>
        <v>0</v>
      </c>
      <c r="I2544" s="419"/>
    </row>
    <row r="2545" spans="1:9" hidden="1" x14ac:dyDescent="0.2">
      <c r="A2545" s="15" t="s">
        <v>0</v>
      </c>
      <c r="C2545" s="463"/>
      <c r="D2545" s="387" t="s">
        <v>1218</v>
      </c>
      <c r="E2545" s="37" t="s">
        <v>136</v>
      </c>
      <c r="F2545" s="418">
        <v>1</v>
      </c>
      <c r="G2545" s="407"/>
      <c r="H2545" s="408">
        <f t="shared" si="51"/>
        <v>0</v>
      </c>
      <c r="I2545" s="419"/>
    </row>
    <row r="2546" spans="1:9" hidden="1" x14ac:dyDescent="0.2">
      <c r="A2546" s="15" t="s">
        <v>0</v>
      </c>
      <c r="C2546" s="410"/>
      <c r="D2546" s="387" t="s">
        <v>1288</v>
      </c>
      <c r="E2546" s="37" t="s">
        <v>136</v>
      </c>
      <c r="F2546" s="418">
        <v>1</v>
      </c>
      <c r="G2546" s="407"/>
      <c r="H2546" s="408">
        <f t="shared" si="51"/>
        <v>0</v>
      </c>
      <c r="I2546" s="419"/>
    </row>
    <row r="2547" spans="1:9" hidden="1" x14ac:dyDescent="0.2">
      <c r="A2547" s="15" t="s">
        <v>0</v>
      </c>
      <c r="B2547" s="28"/>
      <c r="C2547" s="410"/>
      <c r="D2547" s="387" t="s">
        <v>1295</v>
      </c>
      <c r="E2547" s="37" t="s">
        <v>136</v>
      </c>
      <c r="F2547" s="418">
        <v>1</v>
      </c>
      <c r="G2547" s="407"/>
      <c r="H2547" s="408">
        <f t="shared" si="51"/>
        <v>0</v>
      </c>
      <c r="I2547" s="419"/>
    </row>
    <row r="2548" spans="1:9" ht="22.5" hidden="1" x14ac:dyDescent="0.2">
      <c r="A2548" s="15" t="s">
        <v>0</v>
      </c>
      <c r="B2548" s="28"/>
      <c r="C2548" s="400"/>
      <c r="D2548" s="36" t="s">
        <v>1937</v>
      </c>
      <c r="E2548" s="37"/>
      <c r="F2548" s="374"/>
      <c r="G2548" s="407"/>
      <c r="H2548" s="29"/>
      <c r="I2548" s="376"/>
    </row>
    <row r="2549" spans="1:9" hidden="1" x14ac:dyDescent="0.2">
      <c r="A2549" s="15" t="s">
        <v>0</v>
      </c>
      <c r="B2549" s="28"/>
      <c r="C2549" s="401"/>
      <c r="D2549" s="389" t="s">
        <v>1345</v>
      </c>
      <c r="E2549" s="37"/>
      <c r="F2549" s="374"/>
      <c r="G2549" s="407"/>
      <c r="H2549" s="29"/>
      <c r="I2549" s="376"/>
    </row>
    <row r="2550" spans="1:9" hidden="1" x14ac:dyDescent="0.2">
      <c r="A2550" s="15" t="s">
        <v>0</v>
      </c>
      <c r="B2550" s="28"/>
      <c r="C2550" s="401"/>
      <c r="D2550" s="389" t="s">
        <v>1145</v>
      </c>
      <c r="E2550" s="37" t="s">
        <v>136</v>
      </c>
      <c r="F2550" s="418">
        <v>16</v>
      </c>
      <c r="G2550" s="407"/>
      <c r="H2550" s="408">
        <f>$F2550*G2550</f>
        <v>0</v>
      </c>
      <c r="I2550" s="419"/>
    </row>
    <row r="2551" spans="1:9" ht="22.5" hidden="1" x14ac:dyDescent="0.2">
      <c r="A2551" s="15" t="s">
        <v>0</v>
      </c>
      <c r="B2551" s="28"/>
      <c r="C2551" s="439"/>
      <c r="D2551" s="36" t="s">
        <v>1842</v>
      </c>
      <c r="F2551" s="345"/>
      <c r="G2551" s="407"/>
      <c r="H2551" s="13"/>
      <c r="I2551" s="378"/>
    </row>
    <row r="2552" spans="1:9" hidden="1" x14ac:dyDescent="0.2">
      <c r="A2552" s="15" t="s">
        <v>0</v>
      </c>
      <c r="C2552" s="340"/>
      <c r="D2552" s="379" t="s">
        <v>1342</v>
      </c>
      <c r="E2552" s="37" t="s">
        <v>136</v>
      </c>
      <c r="F2552" s="343">
        <v>1</v>
      </c>
      <c r="G2552" s="407"/>
      <c r="H2552" s="408">
        <f>$F2552*G2552</f>
        <v>0</v>
      </c>
      <c r="I2552" s="417"/>
    </row>
    <row r="2553" spans="1:9" ht="22.5" hidden="1" x14ac:dyDescent="0.2">
      <c r="A2553" s="15" t="s">
        <v>0</v>
      </c>
      <c r="C2553" s="439"/>
      <c r="D2553" s="36" t="s">
        <v>1843</v>
      </c>
      <c r="F2553" s="345"/>
      <c r="G2553" s="407"/>
      <c r="H2553" s="13"/>
      <c r="I2553" s="378"/>
    </row>
    <row r="2554" spans="1:9" hidden="1" x14ac:dyDescent="0.2">
      <c r="A2554" s="15" t="s">
        <v>0</v>
      </c>
      <c r="C2554" s="401"/>
      <c r="D2554" s="421" t="s">
        <v>1938</v>
      </c>
      <c r="E2554" s="37" t="s">
        <v>136</v>
      </c>
      <c r="F2554" s="418">
        <v>1</v>
      </c>
      <c r="G2554" s="407"/>
      <c r="H2554" s="408">
        <f>$F2554*G2554</f>
        <v>0</v>
      </c>
      <c r="I2554" s="419"/>
    </row>
    <row r="2555" spans="1:9" ht="22.5" hidden="1" x14ac:dyDescent="0.2">
      <c r="A2555" s="15" t="s">
        <v>0</v>
      </c>
      <c r="B2555" s="28"/>
      <c r="C2555" s="400"/>
      <c r="D2555" s="389" t="s">
        <v>1939</v>
      </c>
      <c r="E2555" s="30" t="s">
        <v>1094</v>
      </c>
      <c r="F2555" s="418">
        <v>1</v>
      </c>
      <c r="G2555" s="407"/>
      <c r="H2555" s="408">
        <f>$F2555*G2555</f>
        <v>0</v>
      </c>
      <c r="I2555" s="419"/>
    </row>
    <row r="2556" spans="1:9" ht="22.5" hidden="1" x14ac:dyDescent="0.2">
      <c r="A2556" s="15" t="s">
        <v>0</v>
      </c>
      <c r="B2556" s="28"/>
      <c r="C2556" s="400"/>
      <c r="D2556" s="389" t="s">
        <v>1940</v>
      </c>
      <c r="E2556" s="30" t="s">
        <v>1094</v>
      </c>
      <c r="F2556" s="418">
        <v>1</v>
      </c>
      <c r="G2556" s="407"/>
      <c r="H2556" s="408">
        <f>$F2556*G2556</f>
        <v>0</v>
      </c>
      <c r="I2556" s="419"/>
    </row>
    <row r="2557" spans="1:9" hidden="1" x14ac:dyDescent="0.2">
      <c r="A2557" s="15" t="s">
        <v>0</v>
      </c>
      <c r="B2557" s="28"/>
      <c r="C2557" s="401"/>
      <c r="D2557" s="389" t="s">
        <v>1847</v>
      </c>
      <c r="E2557" s="37" t="s">
        <v>136</v>
      </c>
      <c r="F2557" s="418">
        <v>2</v>
      </c>
      <c r="G2557" s="407"/>
      <c r="H2557" s="408">
        <f>$F2557*G2557</f>
        <v>0</v>
      </c>
      <c r="I2557" s="419"/>
    </row>
    <row r="2558" spans="1:9" ht="12.75" hidden="1" x14ac:dyDescent="0.2">
      <c r="A2558" s="15" t="s">
        <v>0</v>
      </c>
      <c r="B2558" s="28"/>
      <c r="C2558" s="404"/>
      <c r="D2558" s="389"/>
      <c r="E2558" s="37"/>
      <c r="F2558" s="413"/>
      <c r="G2558" s="407"/>
      <c r="H2558" s="481"/>
      <c r="I2558" s="414"/>
    </row>
    <row r="2559" spans="1:9" ht="12.75" hidden="1" x14ac:dyDescent="0.2">
      <c r="A2559" s="15" t="s">
        <v>0</v>
      </c>
      <c r="B2559" s="429"/>
      <c r="C2559" s="340"/>
      <c r="F2559" s="345"/>
      <c r="G2559" s="407"/>
      <c r="H2559" s="13"/>
      <c r="I2559" s="378"/>
    </row>
    <row r="2560" spans="1:9" ht="45" x14ac:dyDescent="0.2">
      <c r="A2560" s="15" t="s">
        <v>0</v>
      </c>
      <c r="B2560" s="16" t="s">
        <v>1432</v>
      </c>
      <c r="C2560" s="510">
        <v>1</v>
      </c>
      <c r="D2560" s="387" t="s">
        <v>1941</v>
      </c>
      <c r="E2560" s="37"/>
      <c r="F2560" s="374"/>
      <c r="G2560" s="407"/>
      <c r="H2560" s="29"/>
      <c r="I2560" s="376"/>
    </row>
    <row r="2561" spans="1:9" x14ac:dyDescent="0.2">
      <c r="A2561" s="15" t="s">
        <v>0</v>
      </c>
      <c r="B2561" s="16" t="s">
        <v>1432</v>
      </c>
      <c r="C2561" s="401"/>
      <c r="D2561" s="387" t="s">
        <v>1875</v>
      </c>
      <c r="E2561" s="37"/>
      <c r="F2561" s="374"/>
      <c r="G2561" s="407"/>
      <c r="H2561" s="29"/>
      <c r="I2561" s="376"/>
    </row>
    <row r="2562" spans="1:9" x14ac:dyDescent="0.2">
      <c r="A2562" s="15" t="s">
        <v>0</v>
      </c>
      <c r="B2562" s="16" t="s">
        <v>1432</v>
      </c>
      <c r="C2562" s="401"/>
      <c r="D2562" s="387" t="s">
        <v>1434</v>
      </c>
      <c r="E2562" s="37"/>
      <c r="F2562" s="374"/>
      <c r="G2562" s="407"/>
      <c r="H2562" s="29"/>
      <c r="I2562" s="376"/>
    </row>
    <row r="2563" spans="1:9" x14ac:dyDescent="0.2">
      <c r="A2563" s="15" t="s">
        <v>0</v>
      </c>
      <c r="B2563" s="16" t="s">
        <v>1432</v>
      </c>
      <c r="C2563" s="404" t="s">
        <v>108</v>
      </c>
      <c r="D2563" s="405" t="s">
        <v>1418</v>
      </c>
      <c r="E2563" s="15" t="s">
        <v>1094</v>
      </c>
      <c r="F2563" s="343">
        <v>6</v>
      </c>
      <c r="G2563" s="407"/>
      <c r="H2563" s="408">
        <f>$F2563*G2563</f>
        <v>0</v>
      </c>
      <c r="I2563" s="417"/>
    </row>
    <row r="2564" spans="1:9" ht="33.75" x14ac:dyDescent="0.2">
      <c r="A2564" s="15" t="s">
        <v>0</v>
      </c>
      <c r="B2564" s="16" t="s">
        <v>1432</v>
      </c>
      <c r="C2564" s="404" t="s">
        <v>111</v>
      </c>
      <c r="D2564" s="405" t="s">
        <v>1419</v>
      </c>
      <c r="E2564" s="15" t="s">
        <v>1094</v>
      </c>
      <c r="F2564" s="343">
        <v>6</v>
      </c>
      <c r="G2564" s="407"/>
      <c r="H2564" s="408">
        <f>$F2564*G2564</f>
        <v>0</v>
      </c>
      <c r="I2564" s="417"/>
    </row>
    <row r="2565" spans="1:9" x14ac:dyDescent="0.2">
      <c r="A2565" s="15" t="s">
        <v>0</v>
      </c>
      <c r="B2565" s="16" t="s">
        <v>1432</v>
      </c>
      <c r="C2565" s="401"/>
      <c r="D2565" s="387"/>
      <c r="E2565" s="37"/>
      <c r="F2565" s="374"/>
      <c r="G2565" s="407"/>
      <c r="H2565" s="29" t="str">
        <f>IF(AND(F2565&gt;0,G2565&gt;0),F2565*G2565,"")</f>
        <v/>
      </c>
      <c r="I2565" s="376"/>
    </row>
    <row r="2566" spans="1:9" ht="22.5" x14ac:dyDescent="0.2">
      <c r="A2566" s="15" t="s">
        <v>0</v>
      </c>
      <c r="B2566" s="16" t="s">
        <v>1432</v>
      </c>
      <c r="C2566" s="510">
        <v>2</v>
      </c>
      <c r="D2566" s="387" t="s">
        <v>1942</v>
      </c>
      <c r="E2566" s="37"/>
      <c r="F2566" s="374"/>
      <c r="G2566" s="407"/>
      <c r="H2566" s="29"/>
      <c r="I2566" s="376"/>
    </row>
    <row r="2567" spans="1:9" x14ac:dyDescent="0.2">
      <c r="A2567" s="15" t="s">
        <v>0</v>
      </c>
      <c r="B2567" s="16" t="s">
        <v>1432</v>
      </c>
      <c r="C2567" s="401"/>
      <c r="D2567" s="387" t="s">
        <v>1434</v>
      </c>
      <c r="E2567" s="37"/>
      <c r="F2567" s="374"/>
      <c r="G2567" s="407"/>
      <c r="H2567" s="29"/>
      <c r="I2567" s="376"/>
    </row>
    <row r="2568" spans="1:9" x14ac:dyDescent="0.2">
      <c r="A2568" s="15" t="s">
        <v>0</v>
      </c>
      <c r="B2568" s="16" t="s">
        <v>1432</v>
      </c>
      <c r="C2568" s="404" t="s">
        <v>108</v>
      </c>
      <c r="D2568" s="405" t="s">
        <v>1418</v>
      </c>
      <c r="E2568" s="15" t="s">
        <v>1094</v>
      </c>
      <c r="F2568" s="343">
        <v>6</v>
      </c>
      <c r="G2568" s="407"/>
      <c r="H2568" s="408">
        <f>$F2568*G2568</f>
        <v>0</v>
      </c>
      <c r="I2568" s="417"/>
    </row>
    <row r="2569" spans="1:9" ht="33.75" hidden="1" x14ac:dyDescent="0.2">
      <c r="A2569" s="15" t="s">
        <v>0</v>
      </c>
      <c r="C2569" s="404" t="s">
        <v>111</v>
      </c>
      <c r="D2569" s="405" t="s">
        <v>1419</v>
      </c>
      <c r="E2569" s="15" t="s">
        <v>1094</v>
      </c>
      <c r="F2569" s="343">
        <v>6</v>
      </c>
      <c r="G2569" s="407"/>
      <c r="H2569" s="408">
        <f>$F2569*G2569</f>
        <v>0</v>
      </c>
      <c r="I2569" s="417"/>
    </row>
    <row r="2570" spans="1:9" hidden="1" x14ac:dyDescent="0.2">
      <c r="A2570" s="15" t="s">
        <v>0</v>
      </c>
      <c r="C2570" s="401"/>
      <c r="D2570" s="387"/>
      <c r="E2570" s="37"/>
      <c r="F2570" s="374"/>
      <c r="G2570" s="407"/>
      <c r="H2570" s="29"/>
      <c r="I2570" s="376"/>
    </row>
    <row r="2571" spans="1:9" hidden="1" x14ac:dyDescent="0.2">
      <c r="A2571" s="15" t="s">
        <v>0</v>
      </c>
      <c r="B2571" s="28"/>
      <c r="C2571" s="340"/>
      <c r="F2571" s="345"/>
      <c r="G2571" s="407"/>
      <c r="H2571" s="13"/>
      <c r="I2571" s="378"/>
    </row>
    <row r="2572" spans="1:9" ht="33.75" hidden="1" x14ac:dyDescent="0.2">
      <c r="A2572" s="15" t="s">
        <v>0</v>
      </c>
      <c r="C2572" s="510">
        <v>3</v>
      </c>
      <c r="D2572" s="387" t="s">
        <v>1370</v>
      </c>
      <c r="E2572" s="37"/>
      <c r="F2572" s="374"/>
      <c r="G2572" s="407"/>
      <c r="H2572" s="29"/>
      <c r="I2572" s="376"/>
    </row>
    <row r="2573" spans="1:9" ht="22.5" hidden="1" x14ac:dyDescent="0.2">
      <c r="A2573" s="15" t="s">
        <v>0</v>
      </c>
      <c r="B2573" s="28"/>
      <c r="C2573" s="410"/>
      <c r="D2573" s="387" t="s">
        <v>1371</v>
      </c>
      <c r="E2573" s="37" t="s">
        <v>1094</v>
      </c>
      <c r="F2573" s="418">
        <v>1</v>
      </c>
      <c r="G2573" s="407"/>
      <c r="H2573" s="408">
        <f>$F2573*G2573</f>
        <v>0</v>
      </c>
      <c r="I2573" s="419"/>
    </row>
    <row r="2574" spans="1:9" hidden="1" x14ac:dyDescent="0.2">
      <c r="A2574" s="15" t="s">
        <v>0</v>
      </c>
      <c r="B2574" s="28"/>
      <c r="C2574" s="401"/>
      <c r="D2574" s="389"/>
      <c r="E2574" s="37"/>
      <c r="F2574" s="374"/>
      <c r="G2574" s="407"/>
      <c r="H2574" s="29"/>
      <c r="I2574" s="376"/>
    </row>
    <row r="2575" spans="1:9" hidden="1" x14ac:dyDescent="0.2">
      <c r="A2575" s="15" t="s">
        <v>0</v>
      </c>
      <c r="B2575" s="28"/>
      <c r="C2575" s="510">
        <v>4</v>
      </c>
      <c r="D2575" s="389" t="s">
        <v>1436</v>
      </c>
      <c r="E2575" s="37" t="s">
        <v>1094</v>
      </c>
      <c r="F2575" s="418">
        <v>1</v>
      </c>
      <c r="G2575" s="407"/>
      <c r="H2575" s="408">
        <f>$F2575*G2575</f>
        <v>0</v>
      </c>
      <c r="I2575" s="419"/>
    </row>
    <row r="2576" spans="1:9" hidden="1" x14ac:dyDescent="0.2">
      <c r="A2576" s="15" t="s">
        <v>0</v>
      </c>
      <c r="B2576" s="28"/>
      <c r="C2576" s="471"/>
      <c r="D2576" s="388"/>
      <c r="E2576" s="30"/>
      <c r="F2576" s="31"/>
      <c r="G2576" s="407"/>
      <c r="H2576" s="32"/>
      <c r="I2576" s="33"/>
    </row>
    <row r="2577" spans="1:9" hidden="1" x14ac:dyDescent="0.2">
      <c r="A2577" s="15" t="s">
        <v>0</v>
      </c>
      <c r="B2577" s="34"/>
      <c r="C2577" s="401"/>
      <c r="D2577" s="387"/>
      <c r="E2577" s="37"/>
      <c r="F2577" s="374"/>
      <c r="G2577" s="407"/>
      <c r="H2577" s="29"/>
      <c r="I2577" s="376"/>
    </row>
    <row r="2578" spans="1:9" hidden="1" x14ac:dyDescent="0.2">
      <c r="A2578" s="15" t="s">
        <v>221</v>
      </c>
      <c r="B2578" s="347"/>
      <c r="C2578" s="422" t="s">
        <v>1930</v>
      </c>
      <c r="D2578" s="423" t="str">
        <f>"UKUPNO: "&amp;D2515</f>
        <v>UKUPNO: EFEKTI BAZENA</v>
      </c>
      <c r="E2578" s="424"/>
      <c r="F2578" s="425"/>
      <c r="G2578" s="426"/>
      <c r="H2578" s="348">
        <f>SUM(H2517:H2577)</f>
        <v>0</v>
      </c>
      <c r="I2578" s="427"/>
    </row>
    <row r="2579" spans="1:9" hidden="1" x14ac:dyDescent="0.2">
      <c r="A2579" s="15" t="s">
        <v>0</v>
      </c>
      <c r="B2579" s="28"/>
      <c r="C2579" s="443" t="s">
        <v>1943</v>
      </c>
      <c r="D2579" s="399" t="s">
        <v>1438</v>
      </c>
      <c r="E2579" s="28"/>
      <c r="F2579" s="374"/>
      <c r="G2579" s="407"/>
      <c r="H2579" s="29"/>
      <c r="I2579" s="376"/>
    </row>
    <row r="2580" spans="1:9" hidden="1" x14ac:dyDescent="0.2">
      <c r="A2580" s="15" t="s">
        <v>0</v>
      </c>
      <c r="B2580" s="28"/>
      <c r="C2580" s="443"/>
      <c r="D2580" s="399"/>
      <c r="E2580" s="28"/>
      <c r="F2580" s="374"/>
      <c r="G2580" s="407"/>
      <c r="H2580" s="29"/>
      <c r="I2580" s="376"/>
    </row>
    <row r="2581" spans="1:9" ht="22.5" hidden="1" x14ac:dyDescent="0.2">
      <c r="A2581" s="15" t="s">
        <v>0</v>
      </c>
      <c r="B2581" s="28"/>
      <c r="C2581" s="400">
        <v>1</v>
      </c>
      <c r="D2581" s="383" t="s">
        <v>1439</v>
      </c>
      <c r="F2581" s="345"/>
      <c r="G2581" s="407"/>
      <c r="H2581" s="13"/>
      <c r="I2581" s="378"/>
    </row>
    <row r="2582" spans="1:9" ht="101.25" hidden="1" x14ac:dyDescent="0.2">
      <c r="A2582" s="15" t="s">
        <v>0</v>
      </c>
      <c r="C2582" s="340"/>
      <c r="D2582" s="383" t="s">
        <v>1440</v>
      </c>
      <c r="F2582" s="345"/>
      <c r="G2582" s="407"/>
      <c r="H2582" s="13"/>
      <c r="I2582" s="378"/>
    </row>
    <row r="2583" spans="1:9" ht="22.5" hidden="1" x14ac:dyDescent="0.2">
      <c r="A2583" s="15" t="s">
        <v>0</v>
      </c>
      <c r="C2583" s="340"/>
      <c r="D2583" s="383" t="s">
        <v>1441</v>
      </c>
      <c r="F2583" s="345"/>
      <c r="G2583" s="407"/>
      <c r="H2583" s="13"/>
      <c r="I2583" s="378"/>
    </row>
    <row r="2584" spans="1:9" hidden="1" x14ac:dyDescent="0.2">
      <c r="A2584" s="15" t="s">
        <v>0</v>
      </c>
      <c r="C2584" s="340" t="s">
        <v>1442</v>
      </c>
      <c r="D2584" s="383" t="s">
        <v>1443</v>
      </c>
      <c r="E2584" s="15" t="s">
        <v>1094</v>
      </c>
      <c r="F2584" s="343">
        <v>1</v>
      </c>
      <c r="G2584" s="407"/>
      <c r="H2584" s="408">
        <f>$F2584*G2584</f>
        <v>0</v>
      </c>
      <c r="I2584" s="417"/>
    </row>
    <row r="2585" spans="1:9" hidden="1" x14ac:dyDescent="0.2">
      <c r="A2585" s="15" t="s">
        <v>0</v>
      </c>
      <c r="C2585" s="340" t="s">
        <v>1444</v>
      </c>
      <c r="D2585" s="383" t="s">
        <v>1445</v>
      </c>
      <c r="E2585" s="15" t="s">
        <v>1094</v>
      </c>
      <c r="F2585" s="343">
        <v>1</v>
      </c>
      <c r="G2585" s="407"/>
      <c r="H2585" s="408">
        <f>$F2585*G2585</f>
        <v>0</v>
      </c>
      <c r="I2585" s="417"/>
    </row>
    <row r="2586" spans="1:9" hidden="1" x14ac:dyDescent="0.2">
      <c r="A2586" s="15" t="s">
        <v>0</v>
      </c>
      <c r="C2586" s="340"/>
      <c r="D2586" s="383"/>
      <c r="F2586" s="345"/>
      <c r="G2586" s="407"/>
      <c r="H2586" s="13"/>
      <c r="I2586" s="378"/>
    </row>
    <row r="2587" spans="1:9" hidden="1" x14ac:dyDescent="0.2">
      <c r="A2587" s="15" t="s">
        <v>0</v>
      </c>
      <c r="C2587" s="340"/>
      <c r="D2587" s="383"/>
      <c r="F2587" s="345"/>
      <c r="G2587" s="407"/>
      <c r="H2587" s="13"/>
      <c r="I2587" s="378"/>
    </row>
    <row r="2588" spans="1:9" hidden="1" x14ac:dyDescent="0.2">
      <c r="A2588" s="15" t="s">
        <v>0</v>
      </c>
      <c r="C2588" s="400">
        <v>2</v>
      </c>
      <c r="D2588" s="383" t="s">
        <v>1446</v>
      </c>
      <c r="G2588" s="407"/>
      <c r="H2588" s="13"/>
      <c r="I2588" s="373"/>
    </row>
    <row r="2589" spans="1:9" hidden="1" x14ac:dyDescent="0.2">
      <c r="A2589" s="15" t="s">
        <v>0</v>
      </c>
      <c r="C2589" s="340"/>
      <c r="D2589" s="36" t="s">
        <v>1447</v>
      </c>
      <c r="F2589" s="345"/>
      <c r="G2589" s="407"/>
      <c r="H2589" s="13"/>
      <c r="I2589" s="378"/>
    </row>
    <row r="2590" spans="1:9" hidden="1" x14ac:dyDescent="0.2">
      <c r="A2590" s="15" t="s">
        <v>0</v>
      </c>
      <c r="C2590" s="444"/>
      <c r="D2590" s="445" t="s">
        <v>1448</v>
      </c>
      <c r="E2590" s="37" t="s">
        <v>136</v>
      </c>
      <c r="F2590" s="343">
        <v>1</v>
      </c>
      <c r="G2590" s="407"/>
      <c r="H2590" s="408">
        <f>$F2590*G2590</f>
        <v>0</v>
      </c>
      <c r="I2590" s="417"/>
    </row>
    <row r="2591" spans="1:9" hidden="1" x14ac:dyDescent="0.2">
      <c r="A2591" s="15" t="s">
        <v>0</v>
      </c>
      <c r="B2591" s="18"/>
      <c r="C2591" s="340"/>
      <c r="D2591" s="383"/>
      <c r="F2591" s="345"/>
      <c r="G2591" s="407"/>
      <c r="H2591" s="13"/>
      <c r="I2591" s="378"/>
    </row>
    <row r="2592" spans="1:9" hidden="1" x14ac:dyDescent="0.2">
      <c r="A2592" s="15" t="s">
        <v>0</v>
      </c>
      <c r="C2592" s="340"/>
      <c r="F2592" s="345"/>
      <c r="G2592" s="407"/>
      <c r="H2592" s="13"/>
      <c r="I2592" s="378"/>
    </row>
    <row r="2593" spans="1:9" ht="67.5" x14ac:dyDescent="0.2">
      <c r="A2593" s="15" t="s">
        <v>0</v>
      </c>
      <c r="B2593" s="16" t="s">
        <v>1449</v>
      </c>
      <c r="C2593" s="400">
        <v>3</v>
      </c>
      <c r="D2593" s="36" t="s">
        <v>1450</v>
      </c>
      <c r="E2593" s="338"/>
      <c r="F2593" s="439"/>
      <c r="G2593" s="407"/>
      <c r="H2593" s="13"/>
      <c r="I2593" s="446"/>
    </row>
    <row r="2594" spans="1:9" ht="22.5" x14ac:dyDescent="0.2">
      <c r="A2594" s="15" t="s">
        <v>0</v>
      </c>
      <c r="B2594" s="16" t="s">
        <v>1449</v>
      </c>
      <c r="C2594" s="447"/>
      <c r="D2594" s="36" t="s">
        <v>1451</v>
      </c>
      <c r="E2594" s="338"/>
      <c r="F2594" s="439"/>
      <c r="G2594" s="407"/>
      <c r="H2594" s="13"/>
      <c r="I2594" s="446"/>
    </row>
    <row r="2595" spans="1:9" x14ac:dyDescent="0.2">
      <c r="A2595" s="15" t="s">
        <v>0</v>
      </c>
      <c r="B2595" s="16" t="s">
        <v>1449</v>
      </c>
      <c r="C2595" s="447"/>
      <c r="D2595" s="36" t="s">
        <v>1452</v>
      </c>
      <c r="E2595" s="338"/>
      <c r="F2595" s="439"/>
      <c r="G2595" s="407"/>
      <c r="H2595" s="13"/>
      <c r="I2595" s="446"/>
    </row>
    <row r="2596" spans="1:9" ht="22.5" x14ac:dyDescent="0.2">
      <c r="A2596" s="15" t="s">
        <v>0</v>
      </c>
      <c r="B2596" s="16" t="s">
        <v>1449</v>
      </c>
      <c r="C2596" s="447"/>
      <c r="D2596" s="36" t="s">
        <v>1453</v>
      </c>
      <c r="E2596" s="338"/>
      <c r="F2596" s="448"/>
      <c r="G2596" s="407"/>
      <c r="H2596" s="13"/>
      <c r="I2596" s="449"/>
    </row>
    <row r="2597" spans="1:9" x14ac:dyDescent="0.2">
      <c r="A2597" s="15" t="s">
        <v>0</v>
      </c>
      <c r="B2597" s="16" t="s">
        <v>1449</v>
      </c>
      <c r="C2597" s="447"/>
      <c r="D2597" s="36" t="s">
        <v>1454</v>
      </c>
      <c r="E2597" s="338"/>
      <c r="F2597" s="439"/>
      <c r="G2597" s="407"/>
      <c r="H2597" s="13"/>
      <c r="I2597" s="446"/>
    </row>
    <row r="2598" spans="1:9" ht="22.5" x14ac:dyDescent="0.2">
      <c r="A2598" s="15" t="s">
        <v>0</v>
      </c>
      <c r="B2598" s="16" t="s">
        <v>1449</v>
      </c>
      <c r="C2598" s="448"/>
      <c r="D2598" s="36" t="s">
        <v>1455</v>
      </c>
      <c r="E2598" s="448"/>
      <c r="F2598" s="448"/>
      <c r="G2598" s="407"/>
      <c r="H2598" s="450"/>
      <c r="I2598" s="449"/>
    </row>
    <row r="2599" spans="1:9" x14ac:dyDescent="0.2">
      <c r="A2599" s="15" t="s">
        <v>0</v>
      </c>
      <c r="B2599" s="16" t="s">
        <v>1449</v>
      </c>
      <c r="C2599" s="448"/>
      <c r="D2599" s="36" t="s">
        <v>1456</v>
      </c>
      <c r="E2599" s="448"/>
      <c r="F2599" s="448"/>
      <c r="G2599" s="407"/>
      <c r="H2599" s="450"/>
      <c r="I2599" s="449"/>
    </row>
    <row r="2600" spans="1:9" x14ac:dyDescent="0.2">
      <c r="A2600" s="15" t="s">
        <v>0</v>
      </c>
      <c r="B2600" s="16" t="s">
        <v>1449</v>
      </c>
      <c r="C2600" s="448"/>
      <c r="D2600" s="36" t="s">
        <v>1457</v>
      </c>
      <c r="E2600" s="448"/>
      <c r="F2600" s="448"/>
      <c r="G2600" s="407"/>
      <c r="H2600" s="450"/>
      <c r="I2600" s="449"/>
    </row>
    <row r="2601" spans="1:9" x14ac:dyDescent="0.2">
      <c r="A2601" s="15" t="s">
        <v>0</v>
      </c>
      <c r="B2601" s="16" t="s">
        <v>1449</v>
      </c>
      <c r="C2601" s="448"/>
      <c r="D2601" s="36" t="s">
        <v>1456</v>
      </c>
      <c r="E2601" s="448"/>
      <c r="F2601" s="448"/>
      <c r="G2601" s="407"/>
      <c r="H2601" s="450"/>
      <c r="I2601" s="449"/>
    </row>
    <row r="2602" spans="1:9" x14ac:dyDescent="0.2">
      <c r="A2602" s="15" t="s">
        <v>0</v>
      </c>
      <c r="B2602" s="16" t="s">
        <v>1449</v>
      </c>
      <c r="C2602" s="448"/>
      <c r="D2602" s="36" t="s">
        <v>1458</v>
      </c>
      <c r="E2602" s="448"/>
      <c r="F2602" s="448"/>
      <c r="G2602" s="407"/>
      <c r="H2602" s="450"/>
      <c r="I2602" s="449"/>
    </row>
    <row r="2603" spans="1:9" x14ac:dyDescent="0.2">
      <c r="A2603" s="15" t="s">
        <v>0</v>
      </c>
      <c r="B2603" s="16" t="s">
        <v>1449</v>
      </c>
      <c r="C2603" s="448"/>
      <c r="D2603" s="36" t="s">
        <v>1459</v>
      </c>
      <c r="E2603" s="448"/>
      <c r="F2603" s="448"/>
      <c r="G2603" s="407"/>
      <c r="H2603" s="450"/>
      <c r="I2603" s="449"/>
    </row>
    <row r="2604" spans="1:9" x14ac:dyDescent="0.2">
      <c r="A2604" s="15" t="s">
        <v>0</v>
      </c>
      <c r="B2604" s="16" t="s">
        <v>1449</v>
      </c>
      <c r="C2604" s="448"/>
      <c r="D2604" s="36" t="s">
        <v>1460</v>
      </c>
      <c r="E2604" s="448"/>
      <c r="F2604" s="448"/>
      <c r="G2604" s="407"/>
      <c r="H2604" s="450"/>
      <c r="I2604" s="449"/>
    </row>
    <row r="2605" spans="1:9" x14ac:dyDescent="0.2">
      <c r="A2605" s="15" t="s">
        <v>0</v>
      </c>
      <c r="B2605" s="16" t="s">
        <v>1449</v>
      </c>
      <c r="C2605" s="448"/>
      <c r="D2605" s="36" t="s">
        <v>1461</v>
      </c>
      <c r="E2605" s="448"/>
      <c r="F2605" s="448"/>
      <c r="G2605" s="407"/>
      <c r="H2605" s="450"/>
      <c r="I2605" s="449"/>
    </row>
    <row r="2606" spans="1:9" x14ac:dyDescent="0.2">
      <c r="A2606" s="15" t="s">
        <v>0</v>
      </c>
      <c r="B2606" s="16" t="s">
        <v>1449</v>
      </c>
      <c r="C2606" s="448"/>
      <c r="D2606" s="36" t="s">
        <v>1462</v>
      </c>
      <c r="E2606" s="448"/>
      <c r="F2606" s="448"/>
      <c r="G2606" s="407"/>
      <c r="H2606" s="450"/>
      <c r="I2606" s="449"/>
    </row>
    <row r="2607" spans="1:9" x14ac:dyDescent="0.2">
      <c r="A2607" s="15" t="s">
        <v>0</v>
      </c>
      <c r="B2607" s="16" t="s">
        <v>1449</v>
      </c>
      <c r="C2607" s="448"/>
      <c r="D2607" s="36" t="s">
        <v>1463</v>
      </c>
      <c r="E2607" s="448"/>
      <c r="F2607" s="448"/>
      <c r="G2607" s="407"/>
      <c r="H2607" s="450"/>
      <c r="I2607" s="449"/>
    </row>
    <row r="2608" spans="1:9" ht="22.5" x14ac:dyDescent="0.2">
      <c r="A2608" s="15" t="s">
        <v>0</v>
      </c>
      <c r="B2608" s="16" t="s">
        <v>1449</v>
      </c>
      <c r="C2608" s="448"/>
      <c r="D2608" s="36" t="s">
        <v>1464</v>
      </c>
      <c r="E2608" s="448"/>
      <c r="F2608" s="448"/>
      <c r="G2608" s="407"/>
      <c r="H2608" s="450"/>
      <c r="I2608" s="449"/>
    </row>
    <row r="2609" spans="1:9" x14ac:dyDescent="0.2">
      <c r="A2609" s="15" t="s">
        <v>0</v>
      </c>
      <c r="B2609" s="16" t="s">
        <v>1449</v>
      </c>
      <c r="C2609" s="448"/>
      <c r="D2609" s="36" t="s">
        <v>1465</v>
      </c>
      <c r="E2609" s="448"/>
      <c r="F2609" s="448"/>
      <c r="G2609" s="407"/>
      <c r="H2609" s="450"/>
      <c r="I2609" s="449"/>
    </row>
    <row r="2610" spans="1:9" ht="22.5" x14ac:dyDescent="0.2">
      <c r="A2610" s="15" t="s">
        <v>0</v>
      </c>
      <c r="B2610" s="16" t="s">
        <v>1449</v>
      </c>
      <c r="C2610" s="447"/>
      <c r="D2610" s="36" t="s">
        <v>1466</v>
      </c>
      <c r="E2610" s="338"/>
      <c r="F2610" s="439"/>
      <c r="G2610" s="407"/>
      <c r="H2610" s="346"/>
      <c r="I2610" s="446"/>
    </row>
    <row r="2611" spans="1:9" x14ac:dyDescent="0.2">
      <c r="A2611" s="15" t="s">
        <v>0</v>
      </c>
      <c r="B2611" s="16" t="s">
        <v>1449</v>
      </c>
      <c r="C2611" s="447"/>
      <c r="D2611" s="451" t="s">
        <v>1467</v>
      </c>
      <c r="E2611" s="338"/>
      <c r="F2611" s="439"/>
      <c r="G2611" s="407"/>
      <c r="H2611" s="346"/>
      <c r="I2611" s="446"/>
    </row>
    <row r="2612" spans="1:9" x14ac:dyDescent="0.2">
      <c r="A2612" s="15" t="s">
        <v>0</v>
      </c>
      <c r="B2612" s="16" t="s">
        <v>1449</v>
      </c>
      <c r="C2612" s="447"/>
      <c r="D2612" s="36" t="s">
        <v>1468</v>
      </c>
      <c r="E2612" s="338"/>
      <c r="F2612" s="439"/>
      <c r="G2612" s="407"/>
      <c r="H2612" s="346"/>
      <c r="I2612" s="446"/>
    </row>
    <row r="2613" spans="1:9" x14ac:dyDescent="0.2">
      <c r="A2613" s="15" t="s">
        <v>0</v>
      </c>
      <c r="B2613" s="16" t="s">
        <v>1449</v>
      </c>
      <c r="C2613" s="447"/>
      <c r="D2613" s="36" t="s">
        <v>1469</v>
      </c>
      <c r="E2613" s="338"/>
      <c r="F2613" s="439"/>
      <c r="G2613" s="407"/>
      <c r="H2613" s="346"/>
      <c r="I2613" s="446"/>
    </row>
    <row r="2614" spans="1:9" x14ac:dyDescent="0.2">
      <c r="A2614" s="15" t="s">
        <v>0</v>
      </c>
      <c r="B2614" s="16" t="s">
        <v>1449</v>
      </c>
      <c r="C2614" s="447"/>
      <c r="D2614" s="36" t="s">
        <v>1470</v>
      </c>
      <c r="E2614" s="338"/>
      <c r="F2614" s="439"/>
      <c r="G2614" s="407"/>
      <c r="H2614" s="346"/>
      <c r="I2614" s="446"/>
    </row>
    <row r="2615" spans="1:9" x14ac:dyDescent="0.2">
      <c r="A2615" s="15" t="s">
        <v>0</v>
      </c>
      <c r="B2615" s="16" t="s">
        <v>1449</v>
      </c>
      <c r="C2615" s="447"/>
      <c r="D2615" s="36" t="s">
        <v>1471</v>
      </c>
      <c r="E2615" s="338"/>
      <c r="F2615" s="439"/>
      <c r="G2615" s="407"/>
      <c r="H2615" s="346"/>
      <c r="I2615" s="446"/>
    </row>
    <row r="2616" spans="1:9" x14ac:dyDescent="0.2">
      <c r="A2616" s="15" t="s">
        <v>0</v>
      </c>
      <c r="B2616" s="16" t="s">
        <v>1449</v>
      </c>
      <c r="C2616" s="447"/>
      <c r="D2616" s="36" t="s">
        <v>1472</v>
      </c>
      <c r="E2616" s="338"/>
      <c r="F2616" s="439"/>
      <c r="G2616" s="407"/>
      <c r="H2616" s="346"/>
      <c r="I2616" s="446"/>
    </row>
    <row r="2617" spans="1:9" ht="22.5" x14ac:dyDescent="0.2">
      <c r="A2617" s="15" t="s">
        <v>0</v>
      </c>
      <c r="B2617" s="16" t="s">
        <v>1449</v>
      </c>
      <c r="C2617" s="447"/>
      <c r="D2617" s="36" t="s">
        <v>1473</v>
      </c>
      <c r="E2617" s="338"/>
      <c r="F2617" s="439"/>
      <c r="G2617" s="407"/>
      <c r="H2617" s="346"/>
      <c r="I2617" s="446"/>
    </row>
    <row r="2618" spans="1:9" x14ac:dyDescent="0.2">
      <c r="A2618" s="15" t="s">
        <v>0</v>
      </c>
      <c r="B2618" s="16" t="s">
        <v>1449</v>
      </c>
      <c r="C2618" s="447"/>
      <c r="D2618" s="36" t="s">
        <v>1474</v>
      </c>
      <c r="E2618" s="338"/>
      <c r="F2618" s="439"/>
      <c r="G2618" s="407"/>
      <c r="H2618" s="346"/>
      <c r="I2618" s="446"/>
    </row>
    <row r="2619" spans="1:9" x14ac:dyDescent="0.2">
      <c r="A2619" s="15" t="s">
        <v>0</v>
      </c>
      <c r="B2619" s="16" t="s">
        <v>1449</v>
      </c>
      <c r="C2619" s="447"/>
      <c r="D2619" s="36" t="s">
        <v>1475</v>
      </c>
      <c r="E2619" s="338"/>
      <c r="F2619" s="439"/>
      <c r="G2619" s="407"/>
      <c r="H2619" s="346"/>
      <c r="I2619" s="446"/>
    </row>
    <row r="2620" spans="1:9" x14ac:dyDescent="0.2">
      <c r="A2620" s="15" t="s">
        <v>0</v>
      </c>
      <c r="B2620" s="16" t="s">
        <v>1449</v>
      </c>
      <c r="C2620" s="447"/>
      <c r="D2620" s="36" t="s">
        <v>1476</v>
      </c>
      <c r="E2620" s="338"/>
      <c r="F2620" s="439"/>
      <c r="G2620" s="407"/>
      <c r="H2620" s="346"/>
      <c r="I2620" s="446"/>
    </row>
    <row r="2621" spans="1:9" ht="33.75" x14ac:dyDescent="0.2">
      <c r="A2621" s="15" t="s">
        <v>0</v>
      </c>
      <c r="B2621" s="16" t="s">
        <v>1449</v>
      </c>
      <c r="C2621" s="447"/>
      <c r="D2621" s="36" t="s">
        <v>1477</v>
      </c>
      <c r="E2621" s="338"/>
      <c r="F2621" s="439"/>
      <c r="G2621" s="407"/>
      <c r="H2621" s="346"/>
      <c r="I2621" s="446"/>
    </row>
    <row r="2622" spans="1:9" x14ac:dyDescent="0.2">
      <c r="A2622" s="15" t="s">
        <v>0</v>
      </c>
      <c r="B2622" s="16" t="s">
        <v>1449</v>
      </c>
      <c r="C2622" s="447"/>
      <c r="D2622" s="36" t="s">
        <v>1478</v>
      </c>
      <c r="E2622" s="338"/>
      <c r="F2622" s="439"/>
      <c r="G2622" s="407"/>
      <c r="H2622" s="346"/>
      <c r="I2622" s="446"/>
    </row>
    <row r="2623" spans="1:9" x14ac:dyDescent="0.2">
      <c r="A2623" s="15" t="s">
        <v>0</v>
      </c>
      <c r="B2623" s="16" t="s">
        <v>1449</v>
      </c>
      <c r="C2623" s="447"/>
      <c r="D2623" s="36" t="s">
        <v>1479</v>
      </c>
      <c r="E2623" s="338"/>
      <c r="F2623" s="439"/>
      <c r="G2623" s="407"/>
      <c r="H2623" s="346"/>
      <c r="I2623" s="446"/>
    </row>
    <row r="2624" spans="1:9" ht="22.5" x14ac:dyDescent="0.2">
      <c r="A2624" s="15" t="s">
        <v>0</v>
      </c>
      <c r="B2624" s="16" t="s">
        <v>1449</v>
      </c>
      <c r="C2624" s="447"/>
      <c r="D2624" s="36" t="s">
        <v>1480</v>
      </c>
      <c r="E2624" s="338"/>
      <c r="F2624" s="439"/>
      <c r="G2624" s="407"/>
      <c r="H2624" s="346"/>
      <c r="I2624" s="446"/>
    </row>
    <row r="2625" spans="1:9" x14ac:dyDescent="0.2">
      <c r="A2625" s="15" t="s">
        <v>0</v>
      </c>
      <c r="B2625" s="16" t="s">
        <v>1449</v>
      </c>
      <c r="C2625" s="447"/>
      <c r="D2625" s="36" t="s">
        <v>1481</v>
      </c>
      <c r="E2625" s="338"/>
      <c r="F2625" s="439"/>
      <c r="G2625" s="407"/>
      <c r="H2625" s="346"/>
      <c r="I2625" s="446"/>
    </row>
    <row r="2626" spans="1:9" x14ac:dyDescent="0.2">
      <c r="A2626" s="15" t="s">
        <v>0</v>
      </c>
      <c r="B2626" s="16" t="s">
        <v>1449</v>
      </c>
      <c r="C2626" s="447"/>
      <c r="D2626" s="36" t="s">
        <v>1482</v>
      </c>
      <c r="E2626" s="338"/>
      <c r="F2626" s="439"/>
      <c r="G2626" s="407"/>
      <c r="H2626" s="346"/>
      <c r="I2626" s="446"/>
    </row>
    <row r="2627" spans="1:9" x14ac:dyDescent="0.2">
      <c r="A2627" s="15" t="s">
        <v>0</v>
      </c>
      <c r="B2627" s="16" t="s">
        <v>1449</v>
      </c>
      <c r="C2627" s="447"/>
      <c r="D2627" s="451" t="s">
        <v>1483</v>
      </c>
      <c r="E2627" s="338"/>
      <c r="F2627" s="439"/>
      <c r="G2627" s="407"/>
      <c r="H2627" s="346"/>
      <c r="I2627" s="446"/>
    </row>
    <row r="2628" spans="1:9" ht="22.5" x14ac:dyDescent="0.2">
      <c r="A2628" s="15" t="s">
        <v>0</v>
      </c>
      <c r="B2628" s="16" t="s">
        <v>1449</v>
      </c>
      <c r="C2628" s="447"/>
      <c r="D2628" s="36" t="s">
        <v>1484</v>
      </c>
      <c r="E2628" s="338"/>
      <c r="F2628" s="439"/>
      <c r="G2628" s="407"/>
      <c r="H2628" s="346"/>
      <c r="I2628" s="446"/>
    </row>
    <row r="2629" spans="1:9" x14ac:dyDescent="0.2">
      <c r="A2629" s="15" t="s">
        <v>0</v>
      </c>
      <c r="B2629" s="16" t="s">
        <v>1449</v>
      </c>
      <c r="C2629" s="447"/>
      <c r="D2629" s="36" t="s">
        <v>1485</v>
      </c>
      <c r="E2629" s="338"/>
      <c r="F2629" s="439"/>
      <c r="G2629" s="407"/>
      <c r="H2629" s="346"/>
      <c r="I2629" s="446"/>
    </row>
    <row r="2630" spans="1:9" x14ac:dyDescent="0.2">
      <c r="A2630" s="15" t="s">
        <v>0</v>
      </c>
      <c r="B2630" s="16" t="s">
        <v>1449</v>
      </c>
      <c r="C2630" s="447"/>
      <c r="D2630" s="36" t="s">
        <v>1486</v>
      </c>
      <c r="E2630" s="338"/>
      <c r="F2630" s="439"/>
      <c r="G2630" s="407"/>
      <c r="H2630" s="346"/>
      <c r="I2630" s="446"/>
    </row>
    <row r="2631" spans="1:9" ht="22.5" x14ac:dyDescent="0.2">
      <c r="A2631" s="15" t="s">
        <v>0</v>
      </c>
      <c r="B2631" s="16" t="s">
        <v>1449</v>
      </c>
      <c r="C2631" s="447"/>
      <c r="D2631" s="36" t="s">
        <v>1487</v>
      </c>
      <c r="E2631" s="338"/>
      <c r="F2631" s="439"/>
      <c r="G2631" s="407"/>
      <c r="H2631" s="346"/>
      <c r="I2631" s="446"/>
    </row>
    <row r="2632" spans="1:9" x14ac:dyDescent="0.2">
      <c r="A2632" s="15" t="s">
        <v>0</v>
      </c>
      <c r="B2632" s="16" t="s">
        <v>1449</v>
      </c>
      <c r="C2632" s="452"/>
      <c r="D2632" s="36" t="s">
        <v>1488</v>
      </c>
      <c r="E2632" s="338"/>
      <c r="F2632" s="439"/>
      <c r="G2632" s="407"/>
      <c r="H2632" s="13"/>
      <c r="I2632" s="446"/>
    </row>
    <row r="2633" spans="1:9" x14ac:dyDescent="0.2">
      <c r="A2633" s="15" t="s">
        <v>0</v>
      </c>
      <c r="B2633" s="16" t="s">
        <v>1449</v>
      </c>
      <c r="C2633" s="453"/>
      <c r="D2633" s="36" t="s">
        <v>1489</v>
      </c>
      <c r="E2633" s="454"/>
      <c r="F2633" s="455"/>
      <c r="G2633" s="407"/>
      <c r="H2633" s="456"/>
      <c r="I2633" s="457"/>
    </row>
    <row r="2634" spans="1:9" x14ac:dyDescent="0.2">
      <c r="A2634" s="15" t="s">
        <v>0</v>
      </c>
      <c r="B2634" s="16" t="s">
        <v>1449</v>
      </c>
      <c r="C2634" s="340"/>
      <c r="D2634" s="36" t="s">
        <v>1490</v>
      </c>
      <c r="F2634" s="345"/>
      <c r="G2634" s="407"/>
      <c r="H2634" s="13"/>
      <c r="I2634" s="378"/>
    </row>
    <row r="2635" spans="1:9" x14ac:dyDescent="0.2">
      <c r="A2635" s="15" t="s">
        <v>0</v>
      </c>
      <c r="B2635" s="16" t="s">
        <v>1449</v>
      </c>
      <c r="C2635" s="458"/>
      <c r="D2635" s="36" t="s">
        <v>1491</v>
      </c>
      <c r="F2635" s="345"/>
      <c r="G2635" s="407"/>
      <c r="H2635" s="13"/>
      <c r="I2635" s="378"/>
    </row>
    <row r="2636" spans="1:9" x14ac:dyDescent="0.2">
      <c r="A2636" s="15" t="s">
        <v>0</v>
      </c>
      <c r="B2636" s="16" t="s">
        <v>1449</v>
      </c>
      <c r="C2636" s="458"/>
      <c r="D2636" s="36" t="s">
        <v>1492</v>
      </c>
      <c r="F2636" s="345"/>
      <c r="G2636" s="407"/>
      <c r="H2636" s="13"/>
      <c r="I2636" s="378"/>
    </row>
    <row r="2637" spans="1:9" x14ac:dyDescent="0.2">
      <c r="A2637" s="15" t="s">
        <v>0</v>
      </c>
      <c r="B2637" s="16" t="s">
        <v>1449</v>
      </c>
      <c r="C2637" s="458"/>
      <c r="D2637" s="36" t="s">
        <v>1493</v>
      </c>
      <c r="F2637" s="345"/>
      <c r="G2637" s="407"/>
      <c r="H2637" s="13"/>
      <c r="I2637" s="378"/>
    </row>
    <row r="2638" spans="1:9" x14ac:dyDescent="0.2">
      <c r="A2638" s="15" t="s">
        <v>0</v>
      </c>
      <c r="B2638" s="16" t="s">
        <v>1449</v>
      </c>
      <c r="C2638" s="447"/>
      <c r="D2638" s="36" t="s">
        <v>1494</v>
      </c>
      <c r="E2638" s="338"/>
      <c r="F2638" s="439"/>
      <c r="G2638" s="407"/>
      <c r="H2638" s="346"/>
      <c r="I2638" s="446"/>
    </row>
    <row r="2639" spans="1:9" x14ac:dyDescent="0.2">
      <c r="A2639" s="15" t="s">
        <v>0</v>
      </c>
      <c r="B2639" s="16" t="s">
        <v>1449</v>
      </c>
      <c r="C2639" s="447"/>
      <c r="D2639" s="36" t="s">
        <v>1495</v>
      </c>
      <c r="F2639" s="343"/>
      <c r="G2639" s="407"/>
      <c r="H2639" s="408"/>
      <c r="I2639" s="417"/>
    </row>
    <row r="2640" spans="1:9" x14ac:dyDescent="0.2">
      <c r="A2640" s="15" t="s">
        <v>0</v>
      </c>
      <c r="B2640" s="16" t="s">
        <v>1449</v>
      </c>
      <c r="C2640" s="404" t="s">
        <v>108</v>
      </c>
      <c r="D2640" s="405" t="s">
        <v>1418</v>
      </c>
      <c r="E2640" s="15" t="s">
        <v>1094</v>
      </c>
      <c r="F2640" s="343">
        <v>1</v>
      </c>
      <c r="G2640" s="407"/>
      <c r="H2640" s="408">
        <f>$F2640*G2640</f>
        <v>0</v>
      </c>
      <c r="I2640" s="417"/>
    </row>
    <row r="2641" spans="1:9" ht="33.75" hidden="1" x14ac:dyDescent="0.2">
      <c r="A2641" s="15" t="s">
        <v>0</v>
      </c>
      <c r="C2641" s="404" t="s">
        <v>111</v>
      </c>
      <c r="D2641" s="405" t="s">
        <v>1419</v>
      </c>
      <c r="E2641" s="15" t="s">
        <v>1094</v>
      </c>
      <c r="F2641" s="343">
        <v>1</v>
      </c>
      <c r="G2641" s="407"/>
      <c r="H2641" s="408">
        <f>$F2641*G2641</f>
        <v>0</v>
      </c>
      <c r="I2641" s="417"/>
    </row>
    <row r="2642" spans="1:9" hidden="1" x14ac:dyDescent="0.2">
      <c r="A2642" s="15" t="s">
        <v>0</v>
      </c>
      <c r="C2642" s="410"/>
      <c r="D2642" s="387"/>
      <c r="E2642" s="37"/>
      <c r="F2642" s="374"/>
      <c r="G2642" s="407"/>
      <c r="H2642" s="29"/>
      <c r="I2642" s="376"/>
    </row>
    <row r="2643" spans="1:9" hidden="1" x14ac:dyDescent="0.2">
      <c r="A2643" s="15" t="s">
        <v>0</v>
      </c>
      <c r="B2643" s="28"/>
      <c r="C2643" s="410"/>
      <c r="D2643" s="387"/>
      <c r="E2643" s="37"/>
      <c r="F2643" s="374"/>
      <c r="G2643" s="407"/>
      <c r="H2643" s="29"/>
      <c r="I2643" s="376"/>
    </row>
    <row r="2644" spans="1:9" hidden="1" x14ac:dyDescent="0.2">
      <c r="A2644" s="15" t="s">
        <v>0</v>
      </c>
      <c r="B2644" s="28"/>
      <c r="C2644" s="400">
        <v>1</v>
      </c>
      <c r="D2644" s="389" t="s">
        <v>1515</v>
      </c>
      <c r="E2644" s="28"/>
      <c r="F2644" s="374"/>
      <c r="G2644" s="407"/>
      <c r="H2644" s="29"/>
      <c r="I2644" s="376"/>
    </row>
    <row r="2645" spans="1:9" hidden="1" x14ac:dyDescent="0.2">
      <c r="A2645" s="15" t="s">
        <v>0</v>
      </c>
      <c r="B2645" s="28"/>
      <c r="C2645" s="410"/>
      <c r="D2645" s="389" t="s">
        <v>1944</v>
      </c>
      <c r="E2645" s="37"/>
      <c r="F2645" s="413"/>
      <c r="G2645" s="407"/>
      <c r="H2645" s="29"/>
      <c r="I2645" s="414"/>
    </row>
    <row r="2646" spans="1:9" ht="45" hidden="1" x14ac:dyDescent="0.2">
      <c r="A2646" s="15" t="s">
        <v>0</v>
      </c>
      <c r="B2646" s="28"/>
      <c r="C2646" s="410"/>
      <c r="D2646" s="389" t="s">
        <v>1517</v>
      </c>
      <c r="E2646" s="37"/>
      <c r="F2646" s="413"/>
      <c r="G2646" s="407"/>
      <c r="H2646" s="29"/>
      <c r="I2646" s="414"/>
    </row>
    <row r="2647" spans="1:9" ht="45" hidden="1" x14ac:dyDescent="0.2">
      <c r="A2647" s="15" t="s">
        <v>0</v>
      </c>
      <c r="B2647" s="28"/>
      <c r="C2647" s="410"/>
      <c r="D2647" s="364" t="s">
        <v>1518</v>
      </c>
      <c r="E2647" s="37"/>
      <c r="F2647" s="413"/>
      <c r="G2647" s="407"/>
      <c r="H2647" s="29"/>
      <c r="I2647" s="414"/>
    </row>
    <row r="2648" spans="1:9" ht="90" hidden="1" x14ac:dyDescent="0.2">
      <c r="A2648" s="15" t="s">
        <v>0</v>
      </c>
      <c r="B2648" s="28"/>
      <c r="C2648" s="410"/>
      <c r="D2648" s="389" t="s">
        <v>1519</v>
      </c>
      <c r="E2648" s="37"/>
      <c r="F2648" s="413"/>
      <c r="G2648" s="407"/>
      <c r="H2648" s="29"/>
      <c r="I2648" s="414"/>
    </row>
    <row r="2649" spans="1:9" ht="22.5" hidden="1" x14ac:dyDescent="0.2">
      <c r="A2649" s="15" t="s">
        <v>0</v>
      </c>
      <c r="B2649" s="28"/>
      <c r="C2649" s="410"/>
      <c r="D2649" s="389" t="s">
        <v>1945</v>
      </c>
      <c r="E2649" s="37" t="s">
        <v>136</v>
      </c>
      <c r="F2649" s="441">
        <v>1</v>
      </c>
      <c r="G2649" s="407"/>
      <c r="H2649" s="408">
        <f>$F2649*G2649</f>
        <v>0</v>
      </c>
      <c r="I2649" s="442"/>
    </row>
    <row r="2650" spans="1:9" hidden="1" x14ac:dyDescent="0.2">
      <c r="A2650" s="15" t="s">
        <v>0</v>
      </c>
      <c r="B2650" s="28"/>
      <c r="C2650" s="410"/>
      <c r="D2650" s="389" t="s">
        <v>1521</v>
      </c>
      <c r="E2650" s="37" t="s">
        <v>136</v>
      </c>
      <c r="F2650" s="418">
        <v>1</v>
      </c>
      <c r="G2650" s="407"/>
      <c r="H2650" s="408">
        <f>G2650*$F2650</f>
        <v>0</v>
      </c>
      <c r="I2650" s="419"/>
    </row>
    <row r="2651" spans="1:9" hidden="1" x14ac:dyDescent="0.2">
      <c r="A2651" s="15" t="s">
        <v>0</v>
      </c>
      <c r="B2651" s="28"/>
      <c r="C2651" s="410"/>
      <c r="D2651" s="389" t="s">
        <v>1522</v>
      </c>
      <c r="E2651" s="37" t="s">
        <v>136</v>
      </c>
      <c r="F2651" s="415">
        <v>1</v>
      </c>
      <c r="G2651" s="407"/>
      <c r="H2651" s="408">
        <f>G2651*$F2651</f>
        <v>0</v>
      </c>
      <c r="I2651" s="416"/>
    </row>
    <row r="2652" spans="1:9" hidden="1" x14ac:dyDescent="0.2">
      <c r="A2652" s="15" t="s">
        <v>0</v>
      </c>
      <c r="B2652" s="28"/>
      <c r="C2652" s="410"/>
      <c r="D2652" s="389" t="s">
        <v>1523</v>
      </c>
      <c r="E2652" s="37" t="s">
        <v>149</v>
      </c>
      <c r="F2652" s="413">
        <v>4</v>
      </c>
      <c r="G2652" s="407"/>
      <c r="H2652" s="408">
        <f>$F2652*G2652</f>
        <v>0</v>
      </c>
      <c r="I2652" s="414"/>
    </row>
    <row r="2653" spans="1:9" ht="22.5" hidden="1" x14ac:dyDescent="0.2">
      <c r="A2653" s="15" t="s">
        <v>0</v>
      </c>
      <c r="B2653" s="28"/>
      <c r="C2653" s="410"/>
      <c r="D2653" s="389" t="s">
        <v>1524</v>
      </c>
      <c r="E2653" s="37" t="s">
        <v>149</v>
      </c>
      <c r="F2653" s="374">
        <v>18</v>
      </c>
      <c r="G2653" s="407"/>
      <c r="H2653" s="408">
        <f>$F2653*G2653</f>
        <v>0</v>
      </c>
      <c r="I2653" s="376"/>
    </row>
    <row r="2654" spans="1:9" hidden="1" x14ac:dyDescent="0.2">
      <c r="A2654" s="15" t="s">
        <v>0</v>
      </c>
      <c r="B2654" s="28"/>
      <c r="C2654" s="410"/>
      <c r="D2654" s="389" t="s">
        <v>1525</v>
      </c>
      <c r="E2654" s="37" t="s">
        <v>149</v>
      </c>
      <c r="F2654" s="374">
        <f>F2653</f>
        <v>18</v>
      </c>
      <c r="G2654" s="407"/>
      <c r="H2654" s="408">
        <f>G2654*$F2654</f>
        <v>0</v>
      </c>
      <c r="I2654" s="376"/>
    </row>
    <row r="2655" spans="1:9" hidden="1" x14ac:dyDescent="0.2">
      <c r="A2655" s="15" t="s">
        <v>0</v>
      </c>
      <c r="B2655" s="28"/>
      <c r="C2655" s="410"/>
      <c r="D2655" s="389" t="s">
        <v>1526</v>
      </c>
      <c r="E2655" s="37" t="s">
        <v>136</v>
      </c>
      <c r="F2655" s="415">
        <v>1</v>
      </c>
      <c r="G2655" s="407"/>
      <c r="H2655" s="408">
        <f>G2655*$F2655</f>
        <v>0</v>
      </c>
      <c r="I2655" s="416"/>
    </row>
    <row r="2656" spans="1:9" hidden="1" x14ac:dyDescent="0.2">
      <c r="A2656" s="15" t="s">
        <v>0</v>
      </c>
      <c r="B2656" s="28"/>
      <c r="C2656" s="410"/>
      <c r="D2656" s="389" t="s">
        <v>1527</v>
      </c>
      <c r="E2656" s="37" t="s">
        <v>136</v>
      </c>
      <c r="F2656" s="415">
        <v>1</v>
      </c>
      <c r="G2656" s="407"/>
      <c r="H2656" s="408">
        <f>G2656*$F2656</f>
        <v>0</v>
      </c>
      <c r="I2656" s="416"/>
    </row>
    <row r="2657" spans="1:9" hidden="1" x14ac:dyDescent="0.2">
      <c r="A2657" s="15" t="s">
        <v>0</v>
      </c>
      <c r="B2657" s="28"/>
      <c r="C2657" s="410"/>
      <c r="D2657" s="389" t="s">
        <v>1528</v>
      </c>
      <c r="E2657" s="37" t="s">
        <v>136</v>
      </c>
      <c r="F2657" s="415">
        <v>1</v>
      </c>
      <c r="G2657" s="407"/>
      <c r="H2657" s="408">
        <f>G2657*$F2657</f>
        <v>0</v>
      </c>
      <c r="I2657" s="416"/>
    </row>
    <row r="2658" spans="1:9" hidden="1" x14ac:dyDescent="0.2">
      <c r="A2658" s="15" t="s">
        <v>0</v>
      </c>
      <c r="B2658" s="28"/>
      <c r="C2658" s="410"/>
      <c r="D2658" s="387"/>
      <c r="E2658" s="37"/>
      <c r="F2658" s="374"/>
      <c r="G2658" s="407"/>
      <c r="H2658" s="29"/>
      <c r="I2658" s="376"/>
    </row>
    <row r="2659" spans="1:9" hidden="1" x14ac:dyDescent="0.2">
      <c r="A2659" s="15" t="s">
        <v>0</v>
      </c>
      <c r="B2659" s="28"/>
      <c r="C2659" s="410"/>
      <c r="D2659" s="387"/>
      <c r="E2659" s="37"/>
      <c r="F2659" s="374"/>
      <c r="G2659" s="407"/>
      <c r="H2659" s="29"/>
      <c r="I2659" s="376"/>
    </row>
    <row r="2660" spans="1:9" hidden="1" x14ac:dyDescent="0.2">
      <c r="A2660" s="15" t="s">
        <v>0</v>
      </c>
      <c r="B2660" s="28"/>
      <c r="C2660" s="400">
        <v>2</v>
      </c>
      <c r="D2660" s="389" t="s">
        <v>1529</v>
      </c>
      <c r="E2660" s="28"/>
      <c r="F2660" s="374"/>
      <c r="G2660" s="407"/>
      <c r="H2660" s="29"/>
      <c r="I2660" s="376"/>
    </row>
    <row r="2661" spans="1:9" hidden="1" x14ac:dyDescent="0.2">
      <c r="A2661" s="15" t="s">
        <v>0</v>
      </c>
      <c r="B2661" s="28"/>
      <c r="C2661" s="410"/>
      <c r="D2661" s="389" t="s">
        <v>1946</v>
      </c>
      <c r="E2661" s="37"/>
      <c r="F2661" s="413"/>
      <c r="G2661" s="407"/>
      <c r="H2661" s="29"/>
      <c r="I2661" s="414"/>
    </row>
    <row r="2662" spans="1:9" ht="45" hidden="1" x14ac:dyDescent="0.2">
      <c r="A2662" s="15" t="s">
        <v>0</v>
      </c>
      <c r="B2662" s="28"/>
      <c r="C2662" s="410"/>
      <c r="D2662" s="389" t="s">
        <v>1517</v>
      </c>
      <c r="E2662" s="37"/>
      <c r="F2662" s="413"/>
      <c r="G2662" s="407"/>
      <c r="H2662" s="29"/>
      <c r="I2662" s="414"/>
    </row>
    <row r="2663" spans="1:9" ht="45" hidden="1" x14ac:dyDescent="0.2">
      <c r="A2663" s="15" t="s">
        <v>0</v>
      </c>
      <c r="B2663" s="28"/>
      <c r="C2663" s="410"/>
      <c r="D2663" s="364" t="s">
        <v>1518</v>
      </c>
      <c r="E2663" s="37"/>
      <c r="F2663" s="413"/>
      <c r="G2663" s="407"/>
      <c r="H2663" s="29"/>
      <c r="I2663" s="414"/>
    </row>
    <row r="2664" spans="1:9" ht="90" hidden="1" x14ac:dyDescent="0.2">
      <c r="A2664" s="15" t="s">
        <v>0</v>
      </c>
      <c r="B2664" s="28"/>
      <c r="C2664" s="410"/>
      <c r="D2664" s="389" t="s">
        <v>1519</v>
      </c>
      <c r="E2664" s="37"/>
      <c r="F2664" s="413"/>
      <c r="G2664" s="407"/>
      <c r="H2664" s="29"/>
      <c r="I2664" s="414"/>
    </row>
    <row r="2665" spans="1:9" ht="22.5" hidden="1" x14ac:dyDescent="0.2">
      <c r="A2665" s="15" t="s">
        <v>0</v>
      </c>
      <c r="B2665" s="28"/>
      <c r="C2665" s="410"/>
      <c r="D2665" s="389" t="s">
        <v>1520</v>
      </c>
      <c r="E2665" s="37" t="s">
        <v>136</v>
      </c>
      <c r="F2665" s="441">
        <v>1</v>
      </c>
      <c r="G2665" s="407"/>
      <c r="H2665" s="408">
        <f>$F2665*G2665</f>
        <v>0</v>
      </c>
      <c r="I2665" s="442"/>
    </row>
    <row r="2666" spans="1:9" hidden="1" x14ac:dyDescent="0.2">
      <c r="A2666" s="15" t="s">
        <v>0</v>
      </c>
      <c r="B2666" s="28"/>
      <c r="C2666" s="410"/>
      <c r="D2666" s="389" t="s">
        <v>1521</v>
      </c>
      <c r="E2666" s="37" t="s">
        <v>136</v>
      </c>
      <c r="F2666" s="418">
        <v>1</v>
      </c>
      <c r="G2666" s="407"/>
      <c r="H2666" s="408">
        <f>G2666*$F2666</f>
        <v>0</v>
      </c>
      <c r="I2666" s="419"/>
    </row>
    <row r="2667" spans="1:9" hidden="1" x14ac:dyDescent="0.2">
      <c r="A2667" s="15" t="s">
        <v>0</v>
      </c>
      <c r="B2667" s="28"/>
      <c r="C2667" s="410"/>
      <c r="D2667" s="389" t="s">
        <v>1522</v>
      </c>
      <c r="E2667" s="37" t="s">
        <v>136</v>
      </c>
      <c r="F2667" s="415">
        <v>1</v>
      </c>
      <c r="G2667" s="407"/>
      <c r="H2667" s="408">
        <f>G2667*$F2667</f>
        <v>0</v>
      </c>
      <c r="I2667" s="416"/>
    </row>
    <row r="2668" spans="1:9" hidden="1" x14ac:dyDescent="0.2">
      <c r="A2668" s="15" t="s">
        <v>0</v>
      </c>
      <c r="B2668" s="28"/>
      <c r="C2668" s="410"/>
      <c r="D2668" s="389" t="s">
        <v>1523</v>
      </c>
      <c r="E2668" s="37" t="s">
        <v>149</v>
      </c>
      <c r="F2668" s="413">
        <v>4</v>
      </c>
      <c r="G2668" s="407"/>
      <c r="H2668" s="408">
        <f>$F2668*G2668</f>
        <v>0</v>
      </c>
      <c r="I2668" s="414"/>
    </row>
    <row r="2669" spans="1:9" ht="22.5" hidden="1" x14ac:dyDescent="0.2">
      <c r="A2669" s="15" t="s">
        <v>0</v>
      </c>
      <c r="B2669" s="28"/>
      <c r="C2669" s="410"/>
      <c r="D2669" s="389" t="s">
        <v>1524</v>
      </c>
      <c r="E2669" s="37" t="s">
        <v>149</v>
      </c>
      <c r="F2669" s="374">
        <v>18</v>
      </c>
      <c r="G2669" s="407"/>
      <c r="H2669" s="408">
        <f>$F2669*G2669</f>
        <v>0</v>
      </c>
      <c r="I2669" s="376"/>
    </row>
    <row r="2670" spans="1:9" hidden="1" x14ac:dyDescent="0.2">
      <c r="A2670" s="15" t="s">
        <v>0</v>
      </c>
      <c r="B2670" s="28"/>
      <c r="C2670" s="410"/>
      <c r="D2670" s="389" t="s">
        <v>1525</v>
      </c>
      <c r="E2670" s="37" t="s">
        <v>149</v>
      </c>
      <c r="F2670" s="374">
        <f>F2669</f>
        <v>18</v>
      </c>
      <c r="G2670" s="407"/>
      <c r="H2670" s="408">
        <f>G2670*$F2670</f>
        <v>0</v>
      </c>
      <c r="I2670" s="376"/>
    </row>
    <row r="2671" spans="1:9" hidden="1" x14ac:dyDescent="0.2">
      <c r="A2671" s="15" t="s">
        <v>0</v>
      </c>
      <c r="B2671" s="28"/>
      <c r="C2671" s="410"/>
      <c r="D2671" s="389" t="s">
        <v>1526</v>
      </c>
      <c r="E2671" s="37" t="s">
        <v>136</v>
      </c>
      <c r="F2671" s="415">
        <v>1</v>
      </c>
      <c r="G2671" s="407"/>
      <c r="H2671" s="408">
        <f>G2671*$F2671</f>
        <v>0</v>
      </c>
      <c r="I2671" s="416"/>
    </row>
    <row r="2672" spans="1:9" hidden="1" x14ac:dyDescent="0.2">
      <c r="A2672" s="15" t="s">
        <v>0</v>
      </c>
      <c r="B2672" s="28"/>
      <c r="C2672" s="410"/>
      <c r="D2672" s="389" t="s">
        <v>1527</v>
      </c>
      <c r="E2672" s="37" t="s">
        <v>136</v>
      </c>
      <c r="F2672" s="415">
        <v>1</v>
      </c>
      <c r="G2672" s="407"/>
      <c r="H2672" s="408">
        <f>G2672*$F2672</f>
        <v>0</v>
      </c>
      <c r="I2672" s="416"/>
    </row>
    <row r="2673" spans="1:9" hidden="1" x14ac:dyDescent="0.2">
      <c r="A2673" s="15" t="s">
        <v>0</v>
      </c>
      <c r="B2673" s="28"/>
      <c r="C2673" s="410"/>
      <c r="D2673" s="389" t="s">
        <v>1528</v>
      </c>
      <c r="E2673" s="37" t="s">
        <v>136</v>
      </c>
      <c r="F2673" s="415">
        <v>1</v>
      </c>
      <c r="G2673" s="407"/>
      <c r="H2673" s="408">
        <f>G2673*$F2673</f>
        <v>0</v>
      </c>
      <c r="I2673" s="416"/>
    </row>
    <row r="2674" spans="1:9" hidden="1" x14ac:dyDescent="0.2">
      <c r="A2674" s="15" t="s">
        <v>0</v>
      </c>
      <c r="B2674" s="28"/>
      <c r="C2674" s="410"/>
      <c r="D2674" s="387"/>
      <c r="E2674" s="37"/>
      <c r="F2674" s="374"/>
      <c r="G2674" s="407"/>
      <c r="H2674" s="29"/>
      <c r="I2674" s="376"/>
    </row>
    <row r="2675" spans="1:9" hidden="1" x14ac:dyDescent="0.2">
      <c r="A2675" s="15" t="s">
        <v>0</v>
      </c>
      <c r="B2675" s="28"/>
      <c r="C2675" s="410"/>
      <c r="D2675" s="387"/>
      <c r="E2675" s="37"/>
      <c r="F2675" s="374"/>
      <c r="G2675" s="407"/>
      <c r="H2675" s="29"/>
      <c r="I2675" s="376"/>
    </row>
    <row r="2676" spans="1:9" hidden="1" x14ac:dyDescent="0.2">
      <c r="A2676" s="15" t="s">
        <v>0</v>
      </c>
      <c r="B2676" s="28"/>
      <c r="C2676" s="400">
        <v>3</v>
      </c>
      <c r="D2676" s="389" t="s">
        <v>1533</v>
      </c>
      <c r="E2676" s="28"/>
      <c r="F2676" s="374"/>
      <c r="G2676" s="407"/>
      <c r="H2676" s="29"/>
      <c r="I2676" s="376"/>
    </row>
    <row r="2677" spans="1:9" hidden="1" x14ac:dyDescent="0.2">
      <c r="A2677" s="15" t="s">
        <v>0</v>
      </c>
      <c r="B2677" s="28"/>
      <c r="C2677" s="410"/>
      <c r="D2677" s="389" t="s">
        <v>1947</v>
      </c>
      <c r="E2677" s="37"/>
      <c r="F2677" s="413"/>
      <c r="G2677" s="407"/>
      <c r="H2677" s="29"/>
      <c r="I2677" s="414"/>
    </row>
    <row r="2678" spans="1:9" ht="45" hidden="1" x14ac:dyDescent="0.2">
      <c r="A2678" s="15" t="s">
        <v>0</v>
      </c>
      <c r="B2678" s="28"/>
      <c r="C2678" s="410"/>
      <c r="D2678" s="389" t="s">
        <v>1517</v>
      </c>
      <c r="E2678" s="37"/>
      <c r="F2678" s="413"/>
      <c r="G2678" s="407"/>
      <c r="H2678" s="29"/>
      <c r="I2678" s="414"/>
    </row>
    <row r="2679" spans="1:9" ht="45" hidden="1" x14ac:dyDescent="0.2">
      <c r="A2679" s="15" t="s">
        <v>0</v>
      </c>
      <c r="B2679" s="28"/>
      <c r="C2679" s="410"/>
      <c r="D2679" s="364" t="s">
        <v>1518</v>
      </c>
      <c r="E2679" s="37"/>
      <c r="F2679" s="413"/>
      <c r="G2679" s="407"/>
      <c r="H2679" s="29"/>
      <c r="I2679" s="414"/>
    </row>
    <row r="2680" spans="1:9" ht="90" hidden="1" x14ac:dyDescent="0.2">
      <c r="A2680" s="15" t="s">
        <v>0</v>
      </c>
      <c r="B2680" s="28"/>
      <c r="C2680" s="410"/>
      <c r="D2680" s="389" t="s">
        <v>1519</v>
      </c>
      <c r="E2680" s="37"/>
      <c r="F2680" s="413"/>
      <c r="G2680" s="407"/>
      <c r="H2680" s="29"/>
      <c r="I2680" s="414"/>
    </row>
    <row r="2681" spans="1:9" ht="22.5" hidden="1" x14ac:dyDescent="0.2">
      <c r="A2681" s="15" t="s">
        <v>0</v>
      </c>
      <c r="B2681" s="28"/>
      <c r="C2681" s="410"/>
      <c r="D2681" s="389" t="s">
        <v>1945</v>
      </c>
      <c r="E2681" s="37" t="s">
        <v>136</v>
      </c>
      <c r="F2681" s="441">
        <v>1</v>
      </c>
      <c r="G2681" s="407"/>
      <c r="H2681" s="408">
        <f>$F2681*G2681</f>
        <v>0</v>
      </c>
      <c r="I2681" s="442"/>
    </row>
    <row r="2682" spans="1:9" hidden="1" x14ac:dyDescent="0.2">
      <c r="A2682" s="15" t="s">
        <v>0</v>
      </c>
      <c r="B2682" s="28"/>
      <c r="C2682" s="410"/>
      <c r="D2682" s="389" t="s">
        <v>1521</v>
      </c>
      <c r="E2682" s="37" t="s">
        <v>136</v>
      </c>
      <c r="F2682" s="418">
        <v>1</v>
      </c>
      <c r="G2682" s="407"/>
      <c r="H2682" s="408">
        <f>G2682*$F2682</f>
        <v>0</v>
      </c>
      <c r="I2682" s="419"/>
    </row>
    <row r="2683" spans="1:9" hidden="1" x14ac:dyDescent="0.2">
      <c r="A2683" s="15" t="s">
        <v>0</v>
      </c>
      <c r="B2683" s="28"/>
      <c r="C2683" s="410"/>
      <c r="D2683" s="389" t="s">
        <v>1522</v>
      </c>
      <c r="E2683" s="37" t="s">
        <v>136</v>
      </c>
      <c r="F2683" s="415">
        <v>1</v>
      </c>
      <c r="G2683" s="407"/>
      <c r="H2683" s="408">
        <f>G2683*$F2683</f>
        <v>0</v>
      </c>
      <c r="I2683" s="416"/>
    </row>
    <row r="2684" spans="1:9" hidden="1" x14ac:dyDescent="0.2">
      <c r="A2684" s="15" t="s">
        <v>0</v>
      </c>
      <c r="B2684" s="28"/>
      <c r="C2684" s="410"/>
      <c r="D2684" s="389" t="s">
        <v>1523</v>
      </c>
      <c r="E2684" s="37" t="s">
        <v>149</v>
      </c>
      <c r="F2684" s="413">
        <v>4</v>
      </c>
      <c r="G2684" s="407"/>
      <c r="H2684" s="408">
        <f>$F2684*G2684</f>
        <v>0</v>
      </c>
      <c r="I2684" s="414"/>
    </row>
    <row r="2685" spans="1:9" ht="22.5" hidden="1" x14ac:dyDescent="0.2">
      <c r="A2685" s="15" t="s">
        <v>0</v>
      </c>
      <c r="B2685" s="28"/>
      <c r="C2685" s="410"/>
      <c r="D2685" s="389" t="s">
        <v>1524</v>
      </c>
      <c r="E2685" s="37" t="s">
        <v>149</v>
      </c>
      <c r="F2685" s="374">
        <v>18</v>
      </c>
      <c r="G2685" s="407"/>
      <c r="H2685" s="408">
        <f>$F2685*G2685</f>
        <v>0</v>
      </c>
      <c r="I2685" s="376"/>
    </row>
    <row r="2686" spans="1:9" hidden="1" x14ac:dyDescent="0.2">
      <c r="A2686" s="15" t="s">
        <v>0</v>
      </c>
      <c r="B2686" s="28"/>
      <c r="C2686" s="410"/>
      <c r="D2686" s="389" t="s">
        <v>1525</v>
      </c>
      <c r="E2686" s="37" t="s">
        <v>149</v>
      </c>
      <c r="F2686" s="374">
        <f>F2685</f>
        <v>18</v>
      </c>
      <c r="G2686" s="407"/>
      <c r="H2686" s="408">
        <f>G2686*$F2686</f>
        <v>0</v>
      </c>
      <c r="I2686" s="376"/>
    </row>
    <row r="2687" spans="1:9" hidden="1" x14ac:dyDescent="0.2">
      <c r="A2687" s="15" t="s">
        <v>0</v>
      </c>
      <c r="B2687" s="28"/>
      <c r="C2687" s="410"/>
      <c r="D2687" s="389" t="s">
        <v>1526</v>
      </c>
      <c r="E2687" s="37" t="s">
        <v>136</v>
      </c>
      <c r="F2687" s="415">
        <v>1</v>
      </c>
      <c r="G2687" s="407"/>
      <c r="H2687" s="408">
        <f>G2687*$F2687</f>
        <v>0</v>
      </c>
      <c r="I2687" s="416"/>
    </row>
    <row r="2688" spans="1:9" hidden="1" x14ac:dyDescent="0.2">
      <c r="A2688" s="15" t="s">
        <v>0</v>
      </c>
      <c r="B2688" s="28"/>
      <c r="C2688" s="410"/>
      <c r="D2688" s="389" t="s">
        <v>1527</v>
      </c>
      <c r="E2688" s="37" t="s">
        <v>136</v>
      </c>
      <c r="F2688" s="415">
        <v>1</v>
      </c>
      <c r="G2688" s="407"/>
      <c r="H2688" s="408">
        <f>G2688*$F2688</f>
        <v>0</v>
      </c>
      <c r="I2688" s="416"/>
    </row>
    <row r="2689" spans="1:9" hidden="1" x14ac:dyDescent="0.2">
      <c r="A2689" s="15" t="s">
        <v>0</v>
      </c>
      <c r="B2689" s="28"/>
      <c r="C2689" s="410"/>
      <c r="D2689" s="389" t="s">
        <v>1528</v>
      </c>
      <c r="E2689" s="37" t="s">
        <v>136</v>
      </c>
      <c r="F2689" s="415">
        <v>1</v>
      </c>
      <c r="G2689" s="407"/>
      <c r="H2689" s="408">
        <f>G2689*$F2689</f>
        <v>0</v>
      </c>
      <c r="I2689" s="416"/>
    </row>
    <row r="2690" spans="1:9" hidden="1" x14ac:dyDescent="0.2">
      <c r="A2690" s="15" t="s">
        <v>0</v>
      </c>
      <c r="B2690" s="28"/>
      <c r="C2690" s="410"/>
      <c r="D2690" s="387"/>
      <c r="E2690" s="37"/>
      <c r="F2690" s="374"/>
      <c r="G2690" s="407"/>
      <c r="H2690" s="29"/>
      <c r="I2690" s="376"/>
    </row>
    <row r="2691" spans="1:9" hidden="1" x14ac:dyDescent="0.2">
      <c r="A2691" s="15" t="s">
        <v>0</v>
      </c>
      <c r="B2691" s="28"/>
      <c r="C2691" s="471"/>
      <c r="D2691" s="388"/>
      <c r="E2691" s="30"/>
      <c r="F2691" s="31"/>
      <c r="G2691" s="407"/>
      <c r="H2691" s="32"/>
      <c r="I2691" s="33"/>
    </row>
    <row r="2692" spans="1:9" hidden="1" x14ac:dyDescent="0.2">
      <c r="A2692" s="15" t="s">
        <v>0</v>
      </c>
      <c r="B2692" s="34"/>
      <c r="C2692" s="400">
        <v>4</v>
      </c>
      <c r="D2692" s="364" t="s">
        <v>939</v>
      </c>
      <c r="E2692" s="37" t="s">
        <v>1094</v>
      </c>
      <c r="F2692" s="418">
        <v>1</v>
      </c>
      <c r="G2692" s="407"/>
      <c r="H2692" s="408">
        <f>$F2692*G2692</f>
        <v>0</v>
      </c>
      <c r="I2692" s="419"/>
    </row>
    <row r="2693" spans="1:9" hidden="1" x14ac:dyDescent="0.2">
      <c r="A2693" s="15" t="s">
        <v>0</v>
      </c>
      <c r="B2693" s="28"/>
      <c r="C2693" s="400"/>
      <c r="D2693" s="388"/>
      <c r="E2693" s="438"/>
      <c r="F2693" s="31"/>
      <c r="G2693" s="407"/>
      <c r="H2693" s="29"/>
      <c r="I2693" s="33"/>
    </row>
    <row r="2694" spans="1:9" hidden="1" x14ac:dyDescent="0.2">
      <c r="A2694" s="15" t="s">
        <v>0</v>
      </c>
      <c r="B2694" s="34"/>
      <c r="C2694" s="476"/>
      <c r="D2694" s="388"/>
      <c r="E2694" s="30"/>
      <c r="F2694" s="31"/>
      <c r="G2694" s="407"/>
      <c r="H2694" s="32"/>
      <c r="I2694" s="33"/>
    </row>
    <row r="2695" spans="1:9" ht="22.5" hidden="1" x14ac:dyDescent="0.2">
      <c r="A2695" s="15" t="s">
        <v>0</v>
      </c>
      <c r="B2695" s="34"/>
      <c r="C2695" s="400">
        <v>5</v>
      </c>
      <c r="D2695" s="384" t="s">
        <v>1591</v>
      </c>
      <c r="E2695" s="37" t="s">
        <v>1094</v>
      </c>
      <c r="F2695" s="418">
        <v>1</v>
      </c>
      <c r="G2695" s="407"/>
      <c r="H2695" s="408">
        <f>$F2695*G2695</f>
        <v>0</v>
      </c>
      <c r="I2695" s="419"/>
    </row>
    <row r="2696" spans="1:9" hidden="1" x14ac:dyDescent="0.2">
      <c r="A2696" s="15" t="s">
        <v>0</v>
      </c>
      <c r="B2696" s="28"/>
      <c r="C2696" s="410"/>
      <c r="D2696" s="384"/>
      <c r="E2696" s="37"/>
      <c r="F2696" s="374"/>
      <c r="G2696" s="407"/>
      <c r="H2696" s="29"/>
      <c r="I2696" s="376"/>
    </row>
    <row r="2697" spans="1:9" hidden="1" x14ac:dyDescent="0.2">
      <c r="A2697" s="15" t="s">
        <v>0</v>
      </c>
      <c r="B2697" s="28"/>
      <c r="C2697" s="410"/>
      <c r="D2697" s="388"/>
      <c r="E2697" s="30"/>
      <c r="F2697" s="31"/>
      <c r="G2697" s="407"/>
      <c r="H2697" s="29"/>
      <c r="I2697" s="33"/>
    </row>
    <row r="2698" spans="1:9" hidden="1" x14ac:dyDescent="0.2">
      <c r="A2698" s="15" t="s">
        <v>0</v>
      </c>
      <c r="B2698" s="28"/>
      <c r="C2698" s="400">
        <v>6</v>
      </c>
      <c r="D2698" s="388" t="s">
        <v>1595</v>
      </c>
      <c r="E2698" s="438" t="s">
        <v>1094</v>
      </c>
      <c r="F2698" s="472">
        <v>1</v>
      </c>
      <c r="G2698" s="407"/>
      <c r="H2698" s="408">
        <f>$F2698*G2698</f>
        <v>0</v>
      </c>
      <c r="I2698" s="473"/>
    </row>
    <row r="2699" spans="1:9" hidden="1" x14ac:dyDescent="0.2">
      <c r="A2699" s="15" t="s">
        <v>0</v>
      </c>
      <c r="B2699" s="34"/>
      <c r="C2699" s="410"/>
      <c r="D2699" s="389"/>
      <c r="E2699" s="37"/>
      <c r="F2699" s="374"/>
      <c r="G2699" s="407"/>
      <c r="H2699" s="29"/>
      <c r="I2699" s="376"/>
    </row>
    <row r="2700" spans="1:9" hidden="1" x14ac:dyDescent="0.2">
      <c r="A2700" s="15" t="s">
        <v>0</v>
      </c>
      <c r="B2700" s="28"/>
      <c r="C2700" s="410"/>
      <c r="D2700" s="387"/>
      <c r="E2700" s="37"/>
      <c r="F2700" s="374"/>
      <c r="G2700" s="407"/>
      <c r="H2700" s="29"/>
      <c r="I2700" s="376"/>
    </row>
    <row r="2701" spans="1:9" ht="56.25" hidden="1" x14ac:dyDescent="0.2">
      <c r="A2701" s="15" t="s">
        <v>0</v>
      </c>
      <c r="B2701" s="28"/>
      <c r="C2701" s="400">
        <v>7</v>
      </c>
      <c r="D2701" s="388" t="s">
        <v>1607</v>
      </c>
      <c r="E2701" s="37" t="s">
        <v>1094</v>
      </c>
      <c r="F2701" s="418">
        <v>1</v>
      </c>
      <c r="G2701" s="407"/>
      <c r="H2701" s="408">
        <f>$F2701*G2701</f>
        <v>0</v>
      </c>
      <c r="I2701" s="419"/>
    </row>
    <row r="2702" spans="1:9" hidden="1" x14ac:dyDescent="0.2">
      <c r="A2702" s="15" t="s">
        <v>0</v>
      </c>
      <c r="C2702" s="400"/>
      <c r="D2702" s="388"/>
      <c r="E2702" s="37"/>
      <c r="F2702" s="374"/>
      <c r="G2702" s="407"/>
      <c r="H2702" s="29"/>
      <c r="I2702" s="376"/>
    </row>
    <row r="2703" spans="1:9" hidden="1" x14ac:dyDescent="0.2">
      <c r="A2703" s="15" t="s">
        <v>0</v>
      </c>
      <c r="C2703" s="400"/>
      <c r="D2703" s="388"/>
      <c r="E2703" s="30"/>
      <c r="F2703" s="31"/>
      <c r="G2703" s="407"/>
      <c r="H2703" s="13"/>
      <c r="I2703" s="33"/>
    </row>
    <row r="2704" spans="1:9" ht="22.5" hidden="1" x14ac:dyDescent="0.2">
      <c r="A2704" s="15" t="s">
        <v>0</v>
      </c>
      <c r="C2704" s="400">
        <v>8</v>
      </c>
      <c r="D2704" s="387" t="s">
        <v>1608</v>
      </c>
      <c r="E2704" s="37" t="s">
        <v>1094</v>
      </c>
      <c r="F2704" s="418">
        <v>1</v>
      </c>
      <c r="G2704" s="407"/>
      <c r="H2704" s="408">
        <f>$F2704*G2704</f>
        <v>0</v>
      </c>
      <c r="I2704" s="419"/>
    </row>
    <row r="2705" spans="1:9" hidden="1" x14ac:dyDescent="0.2">
      <c r="A2705" s="15" t="s">
        <v>0</v>
      </c>
      <c r="B2705" s="28"/>
      <c r="C2705" s="400"/>
      <c r="D2705" s="387"/>
      <c r="E2705" s="37"/>
      <c r="F2705" s="374"/>
      <c r="G2705" s="407"/>
      <c r="H2705" s="29"/>
      <c r="I2705" s="376"/>
    </row>
    <row r="2706" spans="1:9" hidden="1" x14ac:dyDescent="0.2">
      <c r="A2706" s="15" t="s">
        <v>0</v>
      </c>
      <c r="B2706" s="28"/>
      <c r="C2706" s="476"/>
      <c r="D2706" s="387"/>
      <c r="E2706" s="37"/>
      <c r="F2706" s="374"/>
      <c r="G2706" s="407"/>
      <c r="H2706" s="29"/>
      <c r="I2706" s="376"/>
    </row>
    <row r="2707" spans="1:9" ht="22.5" hidden="1" x14ac:dyDescent="0.2">
      <c r="A2707" s="15" t="s">
        <v>0</v>
      </c>
      <c r="B2707" s="28"/>
      <c r="C2707" s="400">
        <v>9</v>
      </c>
      <c r="D2707" s="388" t="s">
        <v>1609</v>
      </c>
      <c r="E2707" s="438" t="s">
        <v>1094</v>
      </c>
      <c r="F2707" s="472">
        <v>1</v>
      </c>
      <c r="G2707" s="407"/>
      <c r="H2707" s="408">
        <f>$F2707*G2707</f>
        <v>0</v>
      </c>
      <c r="I2707" s="473"/>
    </row>
    <row r="2708" spans="1:9" hidden="1" x14ac:dyDescent="0.2">
      <c r="A2708" s="15" t="s">
        <v>0</v>
      </c>
      <c r="B2708" s="34"/>
      <c r="C2708" s="471"/>
      <c r="D2708" s="388"/>
      <c r="E2708" s="438"/>
      <c r="F2708" s="31"/>
      <c r="G2708" s="407"/>
      <c r="H2708" s="29"/>
      <c r="I2708" s="33"/>
    </row>
    <row r="2709" spans="1:9" hidden="1" x14ac:dyDescent="0.2">
      <c r="A2709" s="15" t="s">
        <v>0</v>
      </c>
      <c r="B2709" s="34"/>
      <c r="C2709" s="471"/>
      <c r="D2709" s="388"/>
      <c r="E2709" s="30"/>
      <c r="F2709" s="31"/>
      <c r="G2709" s="407"/>
      <c r="H2709" s="32"/>
      <c r="I2709" s="33"/>
    </row>
    <row r="2710" spans="1:9" ht="22.5" hidden="1" x14ac:dyDescent="0.2">
      <c r="A2710" s="15" t="s">
        <v>0</v>
      </c>
      <c r="B2710" s="34"/>
      <c r="C2710" s="400">
        <v>10</v>
      </c>
      <c r="D2710" s="364" t="s">
        <v>940</v>
      </c>
      <c r="E2710" s="37" t="s">
        <v>1094</v>
      </c>
      <c r="F2710" s="418">
        <v>1</v>
      </c>
      <c r="G2710" s="407"/>
      <c r="H2710" s="408">
        <f>$F2710*G2710</f>
        <v>0</v>
      </c>
      <c r="I2710" s="419"/>
    </row>
    <row r="2711" spans="1:9" hidden="1" x14ac:dyDescent="0.2">
      <c r="A2711" s="15" t="s">
        <v>0</v>
      </c>
      <c r="B2711" s="28"/>
      <c r="C2711" s="410"/>
      <c r="D2711" s="389"/>
      <c r="E2711" s="37"/>
      <c r="F2711" s="374"/>
      <c r="G2711" s="407"/>
      <c r="H2711" s="29"/>
      <c r="I2711" s="376"/>
    </row>
    <row r="2712" spans="1:9" hidden="1" x14ac:dyDescent="0.2">
      <c r="A2712" s="15" t="s">
        <v>0</v>
      </c>
      <c r="B2712" s="28"/>
      <c r="C2712" s="471"/>
      <c r="D2712" s="388"/>
      <c r="E2712" s="30"/>
      <c r="F2712" s="31"/>
      <c r="G2712" s="407"/>
      <c r="H2712" s="32"/>
      <c r="I2712" s="33"/>
    </row>
    <row r="2713" spans="1:9" ht="22.5" hidden="1" x14ac:dyDescent="0.2">
      <c r="A2713" s="15" t="s">
        <v>0</v>
      </c>
      <c r="B2713" s="34"/>
      <c r="C2713" s="400">
        <v>11</v>
      </c>
      <c r="D2713" s="36" t="s">
        <v>1610</v>
      </c>
      <c r="E2713" s="15" t="s">
        <v>1094</v>
      </c>
      <c r="F2713" s="343">
        <v>1</v>
      </c>
      <c r="G2713" s="407"/>
      <c r="H2713" s="408">
        <f>$F2713*G2713</f>
        <v>0</v>
      </c>
      <c r="I2713" s="417"/>
    </row>
    <row r="2714" spans="1:9" hidden="1" x14ac:dyDescent="0.2">
      <c r="A2714" s="15" t="s">
        <v>0</v>
      </c>
      <c r="C2714" s="463"/>
      <c r="D2714" s="383"/>
      <c r="F2714" s="345"/>
      <c r="G2714" s="407"/>
      <c r="H2714" s="13"/>
      <c r="I2714" s="378"/>
    </row>
    <row r="2715" spans="1:9" hidden="1" x14ac:dyDescent="0.2">
      <c r="A2715" s="15" t="s">
        <v>221</v>
      </c>
      <c r="B2715" s="430"/>
      <c r="C2715" s="422" t="s">
        <v>1943</v>
      </c>
      <c r="D2715" s="423" t="str">
        <f>"UKUPNO: "&amp;D2579</f>
        <v>UKUPNO: KEMIJSKI TRETMAN BAZENSKE VODE</v>
      </c>
      <c r="E2715" s="424"/>
      <c r="F2715" s="425"/>
      <c r="G2715" s="426"/>
      <c r="H2715" s="348">
        <f>SUM(H2584:H2714)</f>
        <v>0</v>
      </c>
      <c r="I2715" s="427"/>
    </row>
    <row r="2716" spans="1:9" ht="12.75" hidden="1" x14ac:dyDescent="0.2">
      <c r="A2716" s="15" t="s">
        <v>0</v>
      </c>
      <c r="B2716" s="28"/>
      <c r="C2716" s="480" t="s">
        <v>1948</v>
      </c>
      <c r="D2716" s="380" t="s">
        <v>1612</v>
      </c>
      <c r="E2716" s="435"/>
      <c r="F2716" s="436"/>
      <c r="G2716" s="407"/>
      <c r="H2716" s="13"/>
      <c r="I2716" s="437"/>
    </row>
    <row r="2717" spans="1:9" ht="12.75" hidden="1" x14ac:dyDescent="0.2">
      <c r="A2717" s="15" t="s">
        <v>0</v>
      </c>
      <c r="B2717" s="429"/>
      <c r="C2717" s="480"/>
      <c r="D2717" s="380"/>
      <c r="E2717" s="435"/>
      <c r="F2717" s="436"/>
      <c r="G2717" s="407"/>
      <c r="H2717" s="13"/>
      <c r="I2717" s="437"/>
    </row>
    <row r="2718" spans="1:9" ht="33.75" hidden="1" x14ac:dyDescent="0.2">
      <c r="A2718" s="15" t="s">
        <v>0</v>
      </c>
      <c r="B2718" s="429"/>
      <c r="C2718" s="404"/>
      <c r="D2718" s="389" t="s">
        <v>1613</v>
      </c>
      <c r="E2718" s="412"/>
      <c r="F2718" s="413"/>
      <c r="G2718" s="407"/>
      <c r="H2718" s="13"/>
      <c r="I2718" s="414"/>
    </row>
    <row r="2719" spans="1:9" ht="12.75" hidden="1" x14ac:dyDescent="0.2">
      <c r="A2719" s="15" t="s">
        <v>0</v>
      </c>
      <c r="B2719" s="429"/>
      <c r="C2719" s="404"/>
      <c r="D2719" s="389"/>
      <c r="E2719" s="28"/>
      <c r="F2719" s="374"/>
      <c r="G2719" s="407"/>
      <c r="H2719" s="13"/>
      <c r="I2719" s="376"/>
    </row>
    <row r="2720" spans="1:9" ht="67.5" hidden="1" x14ac:dyDescent="0.2">
      <c r="A2720" s="15" t="s">
        <v>0</v>
      </c>
      <c r="B2720" s="429"/>
      <c r="C2720" s="400">
        <v>1</v>
      </c>
      <c r="D2720" s="383" t="s">
        <v>1614</v>
      </c>
      <c r="E2720" s="37"/>
      <c r="F2720" s="413"/>
      <c r="G2720" s="407"/>
      <c r="H2720" s="13"/>
      <c r="I2720" s="414"/>
    </row>
    <row r="2721" spans="1:9" ht="12.75" hidden="1" x14ac:dyDescent="0.2">
      <c r="A2721" s="15" t="s">
        <v>0</v>
      </c>
      <c r="B2721" s="429"/>
      <c r="C2721" s="404"/>
      <c r="D2721" s="383" t="s">
        <v>1615</v>
      </c>
      <c r="E2721" s="37"/>
      <c r="F2721" s="413"/>
      <c r="G2721" s="407"/>
      <c r="H2721" s="13"/>
      <c r="I2721" s="414"/>
    </row>
    <row r="2722" spans="1:9" ht="22.5" hidden="1" x14ac:dyDescent="0.2">
      <c r="A2722" s="15" t="s">
        <v>0</v>
      </c>
      <c r="B2722" s="429"/>
      <c r="C2722" s="340"/>
      <c r="D2722" s="36" t="s">
        <v>1617</v>
      </c>
      <c r="E2722" s="37" t="s">
        <v>136</v>
      </c>
      <c r="F2722" s="343">
        <v>3</v>
      </c>
      <c r="G2722" s="407"/>
      <c r="H2722" s="408">
        <f t="shared" ref="H2722:H2727" si="52">$F2722*G2722</f>
        <v>0</v>
      </c>
      <c r="I2722" s="417"/>
    </row>
    <row r="2723" spans="1:9" ht="22.5" hidden="1" x14ac:dyDescent="0.2">
      <c r="A2723" s="15" t="s">
        <v>0</v>
      </c>
      <c r="C2723" s="340"/>
      <c r="D2723" s="36" t="s">
        <v>1618</v>
      </c>
      <c r="E2723" s="37" t="s">
        <v>136</v>
      </c>
      <c r="F2723" s="343">
        <v>1</v>
      </c>
      <c r="G2723" s="407"/>
      <c r="H2723" s="408">
        <f t="shared" si="52"/>
        <v>0</v>
      </c>
      <c r="I2723" s="417"/>
    </row>
    <row r="2724" spans="1:9" ht="22.5" hidden="1" x14ac:dyDescent="0.2">
      <c r="A2724" s="15" t="s">
        <v>0</v>
      </c>
      <c r="C2724" s="340"/>
      <c r="D2724" s="36" t="s">
        <v>1619</v>
      </c>
      <c r="E2724" s="37" t="s">
        <v>136</v>
      </c>
      <c r="F2724" s="343">
        <v>1</v>
      </c>
      <c r="G2724" s="407"/>
      <c r="H2724" s="408">
        <f t="shared" si="52"/>
        <v>0</v>
      </c>
      <c r="I2724" s="417"/>
    </row>
    <row r="2725" spans="1:9" ht="22.5" hidden="1" x14ac:dyDescent="0.2">
      <c r="A2725" s="15" t="s">
        <v>0</v>
      </c>
      <c r="C2725" s="463"/>
      <c r="D2725" s="36" t="s">
        <v>1620</v>
      </c>
      <c r="E2725" s="37" t="s">
        <v>136</v>
      </c>
      <c r="F2725" s="343">
        <v>1</v>
      </c>
      <c r="G2725" s="407"/>
      <c r="H2725" s="408">
        <f t="shared" si="52"/>
        <v>0</v>
      </c>
      <c r="I2725" s="417"/>
    </row>
    <row r="2726" spans="1:9" ht="22.5" hidden="1" x14ac:dyDescent="0.2">
      <c r="A2726" s="15" t="s">
        <v>0</v>
      </c>
      <c r="C2726" s="463"/>
      <c r="D2726" s="36" t="s">
        <v>1621</v>
      </c>
      <c r="E2726" s="37" t="s">
        <v>136</v>
      </c>
      <c r="F2726" s="343">
        <v>1</v>
      </c>
      <c r="G2726" s="407"/>
      <c r="H2726" s="408">
        <f t="shared" si="52"/>
        <v>0</v>
      </c>
      <c r="I2726" s="417"/>
    </row>
    <row r="2727" spans="1:9" ht="22.5" hidden="1" x14ac:dyDescent="0.2">
      <c r="A2727" s="15" t="s">
        <v>0</v>
      </c>
      <c r="C2727" s="463"/>
      <c r="D2727" s="36" t="s">
        <v>1622</v>
      </c>
      <c r="E2727" s="37" t="s">
        <v>136</v>
      </c>
      <c r="F2727" s="343">
        <v>1</v>
      </c>
      <c r="G2727" s="407"/>
      <c r="H2727" s="408">
        <f t="shared" si="52"/>
        <v>0</v>
      </c>
      <c r="I2727" s="417"/>
    </row>
    <row r="2728" spans="1:9" hidden="1" x14ac:dyDescent="0.2">
      <c r="A2728" s="15" t="s">
        <v>0</v>
      </c>
      <c r="C2728" s="404"/>
      <c r="F2728" s="413"/>
      <c r="G2728" s="407"/>
      <c r="H2728" s="13"/>
      <c r="I2728" s="414"/>
    </row>
    <row r="2729" spans="1:9" ht="12.75" hidden="1" x14ac:dyDescent="0.2">
      <c r="A2729" s="15" t="s">
        <v>0</v>
      </c>
      <c r="B2729" s="429"/>
      <c r="C2729" s="400">
        <v>2</v>
      </c>
      <c r="D2729" s="36" t="s">
        <v>1623</v>
      </c>
      <c r="F2729" s="413"/>
      <c r="G2729" s="407"/>
      <c r="H2729" s="13"/>
      <c r="I2729" s="414"/>
    </row>
    <row r="2730" spans="1:9" ht="12.75" hidden="1" x14ac:dyDescent="0.2">
      <c r="A2730" s="15" t="s">
        <v>0</v>
      </c>
      <c r="B2730" s="429"/>
      <c r="C2730" s="340"/>
      <c r="D2730" s="36" t="s">
        <v>1883</v>
      </c>
      <c r="E2730" s="37" t="s">
        <v>136</v>
      </c>
      <c r="F2730" s="343">
        <v>1</v>
      </c>
      <c r="G2730" s="407"/>
      <c r="H2730" s="408">
        <f>$F2730*G2730</f>
        <v>0</v>
      </c>
      <c r="I2730" s="417"/>
    </row>
    <row r="2731" spans="1:9" hidden="1" x14ac:dyDescent="0.2">
      <c r="A2731" s="15" t="s">
        <v>0</v>
      </c>
      <c r="C2731" s="340"/>
      <c r="F2731" s="345"/>
      <c r="G2731" s="407"/>
      <c r="H2731" s="13"/>
      <c r="I2731" s="378"/>
    </row>
    <row r="2732" spans="1:9" ht="12.75" hidden="1" x14ac:dyDescent="0.2">
      <c r="A2732" s="15" t="s">
        <v>0</v>
      </c>
      <c r="C2732" s="400">
        <v>3</v>
      </c>
      <c r="D2732" s="36" t="s">
        <v>1625</v>
      </c>
      <c r="E2732" s="435"/>
      <c r="F2732" s="436"/>
      <c r="G2732" s="407"/>
      <c r="H2732" s="481"/>
      <c r="I2732" s="437"/>
    </row>
    <row r="2733" spans="1:9" ht="12.75" hidden="1" x14ac:dyDescent="0.2">
      <c r="A2733" s="15" t="s">
        <v>0</v>
      </c>
      <c r="B2733" s="429"/>
      <c r="C2733" s="400"/>
      <c r="D2733" s="36" t="s">
        <v>1626</v>
      </c>
      <c r="E2733" s="37" t="s">
        <v>136</v>
      </c>
      <c r="F2733" s="415">
        <v>1</v>
      </c>
      <c r="G2733" s="407"/>
      <c r="H2733" s="408">
        <f>$F2733*G2733</f>
        <v>0</v>
      </c>
      <c r="I2733" s="416"/>
    </row>
    <row r="2734" spans="1:9" ht="12.75" hidden="1" x14ac:dyDescent="0.2">
      <c r="A2734" s="15" t="s">
        <v>0</v>
      </c>
      <c r="B2734" s="429"/>
      <c r="C2734" s="400"/>
      <c r="F2734" s="413"/>
      <c r="G2734" s="407"/>
      <c r="H2734" s="13"/>
      <c r="I2734" s="414"/>
    </row>
    <row r="2735" spans="1:9" ht="12.75" hidden="1" x14ac:dyDescent="0.2">
      <c r="A2735" s="15" t="s">
        <v>0</v>
      </c>
      <c r="B2735" s="429"/>
      <c r="C2735" s="400">
        <v>4</v>
      </c>
      <c r="D2735" s="36" t="s">
        <v>1628</v>
      </c>
      <c r="F2735" s="413"/>
      <c r="G2735" s="407"/>
      <c r="H2735" s="13"/>
      <c r="I2735" s="414"/>
    </row>
    <row r="2736" spans="1:9" ht="12.75" hidden="1" x14ac:dyDescent="0.2">
      <c r="A2736" s="15" t="s">
        <v>0</v>
      </c>
      <c r="B2736" s="429"/>
      <c r="C2736" s="400"/>
      <c r="D2736" s="36" t="s">
        <v>1626</v>
      </c>
      <c r="E2736" s="37" t="s">
        <v>136</v>
      </c>
      <c r="F2736" s="415">
        <v>1</v>
      </c>
      <c r="G2736" s="407"/>
      <c r="H2736" s="408">
        <f>$F2736*G2736</f>
        <v>0</v>
      </c>
      <c r="I2736" s="416"/>
    </row>
    <row r="2737" spans="1:9" ht="12.75" hidden="1" x14ac:dyDescent="0.2">
      <c r="A2737" s="15" t="s">
        <v>0</v>
      </c>
      <c r="B2737" s="429"/>
      <c r="C2737" s="400"/>
      <c r="F2737" s="413"/>
      <c r="G2737" s="407"/>
      <c r="H2737" s="13"/>
      <c r="I2737" s="414"/>
    </row>
    <row r="2738" spans="1:9" ht="12.75" hidden="1" x14ac:dyDescent="0.2">
      <c r="A2738" s="15" t="s">
        <v>0</v>
      </c>
      <c r="B2738" s="429"/>
      <c r="C2738" s="400"/>
      <c r="F2738" s="413"/>
      <c r="G2738" s="407"/>
      <c r="H2738" s="13"/>
      <c r="I2738" s="414"/>
    </row>
    <row r="2739" spans="1:9" ht="12.75" hidden="1" x14ac:dyDescent="0.2">
      <c r="A2739" s="15" t="s">
        <v>0</v>
      </c>
      <c r="B2739" s="429"/>
      <c r="C2739" s="400">
        <v>5</v>
      </c>
      <c r="D2739" s="36" t="s">
        <v>1629</v>
      </c>
      <c r="E2739" s="37" t="s">
        <v>136</v>
      </c>
      <c r="F2739" s="415">
        <v>1</v>
      </c>
      <c r="G2739" s="407"/>
      <c r="H2739" s="408">
        <f>$F2739*G2739</f>
        <v>0</v>
      </c>
      <c r="I2739" s="416"/>
    </row>
    <row r="2740" spans="1:9" ht="12.75" hidden="1" x14ac:dyDescent="0.2">
      <c r="A2740" s="15" t="s">
        <v>0</v>
      </c>
      <c r="B2740" s="429"/>
      <c r="C2740" s="404"/>
      <c r="D2740" s="445"/>
      <c r="E2740" s="482"/>
      <c r="F2740" s="483"/>
      <c r="G2740" s="407"/>
      <c r="H2740" s="13"/>
      <c r="I2740" s="484"/>
    </row>
    <row r="2741" spans="1:9" ht="12.75" hidden="1" x14ac:dyDescent="0.2">
      <c r="A2741" s="15" t="s">
        <v>0</v>
      </c>
      <c r="B2741" s="429"/>
      <c r="C2741" s="401"/>
      <c r="D2741" s="387"/>
      <c r="E2741" s="37"/>
      <c r="F2741" s="374"/>
      <c r="G2741" s="407"/>
      <c r="H2741" s="29"/>
      <c r="I2741" s="376"/>
    </row>
    <row r="2742" spans="1:9" hidden="1" x14ac:dyDescent="0.2">
      <c r="A2742" s="15" t="s">
        <v>0</v>
      </c>
      <c r="B2742" s="28"/>
      <c r="C2742" s="400">
        <v>6</v>
      </c>
      <c r="D2742" s="36" t="s">
        <v>1630</v>
      </c>
      <c r="F2742" s="345"/>
      <c r="G2742" s="407"/>
      <c r="H2742" s="13"/>
      <c r="I2742" s="378"/>
    </row>
    <row r="2743" spans="1:9" ht="146.25" hidden="1" x14ac:dyDescent="0.2">
      <c r="A2743" s="15" t="s">
        <v>0</v>
      </c>
      <c r="C2743" s="338"/>
      <c r="D2743" s="36" t="s">
        <v>1631</v>
      </c>
      <c r="F2743" s="345"/>
      <c r="G2743" s="407"/>
      <c r="H2743" s="13"/>
      <c r="I2743" s="378"/>
    </row>
    <row r="2744" spans="1:9" hidden="1" x14ac:dyDescent="0.2">
      <c r="A2744" s="15" t="s">
        <v>0</v>
      </c>
      <c r="C2744" s="338"/>
      <c r="D2744" s="36" t="s">
        <v>1632</v>
      </c>
      <c r="F2744" s="345"/>
      <c r="G2744" s="407"/>
      <c r="H2744" s="13"/>
      <c r="I2744" s="378"/>
    </row>
    <row r="2745" spans="1:9" ht="22.5" hidden="1" x14ac:dyDescent="0.2">
      <c r="A2745" s="15" t="s">
        <v>0</v>
      </c>
      <c r="C2745" s="338"/>
      <c r="D2745" s="36" t="s">
        <v>1633</v>
      </c>
      <c r="F2745" s="345"/>
      <c r="G2745" s="407"/>
      <c r="H2745" s="13"/>
      <c r="I2745" s="378"/>
    </row>
    <row r="2746" spans="1:9" hidden="1" x14ac:dyDescent="0.2">
      <c r="A2746" s="15" t="s">
        <v>0</v>
      </c>
      <c r="C2746" s="338"/>
      <c r="D2746" s="36" t="s">
        <v>1634</v>
      </c>
      <c r="F2746" s="345"/>
      <c r="G2746" s="407"/>
      <c r="H2746" s="13"/>
      <c r="I2746" s="378"/>
    </row>
    <row r="2747" spans="1:9" hidden="1" x14ac:dyDescent="0.2">
      <c r="A2747" s="15" t="s">
        <v>0</v>
      </c>
      <c r="C2747" s="338"/>
      <c r="D2747" s="36" t="s">
        <v>1635</v>
      </c>
      <c r="E2747" s="37" t="s">
        <v>136</v>
      </c>
      <c r="F2747" s="343">
        <v>1</v>
      </c>
      <c r="G2747" s="407"/>
      <c r="H2747" s="408">
        <f>$F2747*G2747</f>
        <v>0</v>
      </c>
      <c r="I2747" s="417"/>
    </row>
    <row r="2748" spans="1:9" hidden="1" x14ac:dyDescent="0.2">
      <c r="A2748" s="15" t="s">
        <v>0</v>
      </c>
      <c r="C2748" s="338"/>
      <c r="F2748" s="345"/>
      <c r="G2748" s="407"/>
      <c r="H2748" s="13"/>
      <c r="I2748" s="378"/>
    </row>
    <row r="2749" spans="1:9" hidden="1" x14ac:dyDescent="0.2">
      <c r="A2749" s="15" t="s">
        <v>0</v>
      </c>
      <c r="C2749" s="338"/>
      <c r="F2749" s="345"/>
      <c r="G2749" s="407"/>
      <c r="H2749" s="13"/>
      <c r="I2749" s="378"/>
    </row>
    <row r="2750" spans="1:9" ht="33.75" hidden="1" x14ac:dyDescent="0.2">
      <c r="A2750" s="15" t="s">
        <v>0</v>
      </c>
      <c r="C2750" s="400">
        <v>7</v>
      </c>
      <c r="D2750" s="445" t="s">
        <v>1639</v>
      </c>
      <c r="E2750" s="482"/>
      <c r="F2750" s="483"/>
      <c r="G2750" s="407"/>
      <c r="H2750" s="13"/>
      <c r="I2750" s="484"/>
    </row>
    <row r="2751" spans="1:9" ht="12.75" hidden="1" x14ac:dyDescent="0.2">
      <c r="A2751" s="15" t="s">
        <v>0</v>
      </c>
      <c r="B2751" s="429"/>
      <c r="C2751" s="404"/>
      <c r="D2751" s="383" t="s">
        <v>1091</v>
      </c>
      <c r="E2751" s="37"/>
      <c r="F2751" s="413"/>
      <c r="G2751" s="407"/>
      <c r="H2751" s="13"/>
      <c r="I2751" s="414"/>
    </row>
    <row r="2752" spans="1:9" ht="12.75" hidden="1" x14ac:dyDescent="0.2">
      <c r="A2752" s="15" t="s">
        <v>0</v>
      </c>
      <c r="B2752" s="429"/>
      <c r="C2752" s="404"/>
      <c r="D2752" s="36" t="s">
        <v>1949</v>
      </c>
      <c r="E2752" s="37" t="s">
        <v>136</v>
      </c>
      <c r="F2752" s="415">
        <v>1</v>
      </c>
      <c r="G2752" s="407"/>
      <c r="H2752" s="408">
        <f>$F2752*G2752</f>
        <v>0</v>
      </c>
      <c r="I2752" s="416"/>
    </row>
    <row r="2753" spans="1:9" ht="12.75" hidden="1" x14ac:dyDescent="0.2">
      <c r="A2753" s="15" t="s">
        <v>0</v>
      </c>
      <c r="B2753" s="429"/>
      <c r="C2753" s="401"/>
      <c r="D2753" s="389"/>
      <c r="E2753" s="37"/>
      <c r="F2753" s="374"/>
      <c r="G2753" s="407"/>
      <c r="H2753" s="29"/>
      <c r="I2753" s="376"/>
    </row>
    <row r="2754" spans="1:9" hidden="1" x14ac:dyDescent="0.2">
      <c r="A2754" s="15" t="s">
        <v>0</v>
      </c>
      <c r="B2754" s="28"/>
      <c r="C2754" s="401"/>
      <c r="D2754" s="387"/>
      <c r="E2754" s="37"/>
      <c r="F2754" s="374"/>
      <c r="G2754" s="407"/>
      <c r="H2754" s="29"/>
      <c r="I2754" s="376"/>
    </row>
    <row r="2755" spans="1:9" ht="33.75" hidden="1" x14ac:dyDescent="0.2">
      <c r="A2755" s="15" t="s">
        <v>0</v>
      </c>
      <c r="B2755" s="28"/>
      <c r="C2755" s="400">
        <v>8</v>
      </c>
      <c r="D2755" s="445" t="s">
        <v>1642</v>
      </c>
      <c r="E2755" s="435"/>
      <c r="F2755" s="436"/>
      <c r="G2755" s="407"/>
      <c r="H2755" s="481"/>
      <c r="I2755" s="437"/>
    </row>
    <row r="2756" spans="1:9" ht="33.75" hidden="1" x14ac:dyDescent="0.2">
      <c r="A2756" s="15" t="s">
        <v>0</v>
      </c>
      <c r="B2756" s="485"/>
      <c r="C2756" s="404"/>
      <c r="D2756" s="445" t="s">
        <v>1643</v>
      </c>
      <c r="F2756" s="413"/>
      <c r="G2756" s="407"/>
      <c r="H2756" s="13"/>
      <c r="I2756" s="414"/>
    </row>
    <row r="2757" spans="1:9" ht="22.5" hidden="1" x14ac:dyDescent="0.2">
      <c r="A2757" s="15" t="s">
        <v>0</v>
      </c>
      <c r="B2757" s="485"/>
      <c r="C2757" s="404"/>
      <c r="D2757" s="445" t="s">
        <v>1644</v>
      </c>
      <c r="E2757" s="15" t="s">
        <v>1094</v>
      </c>
      <c r="F2757" s="441">
        <v>1</v>
      </c>
      <c r="G2757" s="407"/>
      <c r="H2757" s="408">
        <f>$F2757*G2757</f>
        <v>0</v>
      </c>
      <c r="I2757" s="442"/>
    </row>
    <row r="2758" spans="1:9" hidden="1" x14ac:dyDescent="0.2">
      <c r="A2758" s="15" t="s">
        <v>0</v>
      </c>
      <c r="B2758" s="485"/>
      <c r="C2758" s="404"/>
      <c r="D2758" s="445"/>
      <c r="F2758" s="413"/>
      <c r="G2758" s="407"/>
      <c r="H2758" s="13"/>
      <c r="I2758" s="414"/>
    </row>
    <row r="2759" spans="1:9" ht="22.5" hidden="1" x14ac:dyDescent="0.2">
      <c r="A2759" s="15" t="s">
        <v>0</v>
      </c>
      <c r="B2759" s="485"/>
      <c r="C2759" s="400">
        <v>9</v>
      </c>
      <c r="D2759" s="389" t="s">
        <v>1645</v>
      </c>
      <c r="E2759" s="28"/>
      <c r="F2759" s="374"/>
      <c r="G2759" s="407"/>
      <c r="H2759" s="13"/>
      <c r="I2759" s="376"/>
    </row>
    <row r="2760" spans="1:9" ht="12.75" hidden="1" x14ac:dyDescent="0.2">
      <c r="A2760" s="15" t="s">
        <v>0</v>
      </c>
      <c r="B2760" s="429"/>
      <c r="C2760" s="404"/>
      <c r="D2760" s="389" t="s">
        <v>1626</v>
      </c>
      <c r="E2760" s="37" t="s">
        <v>136</v>
      </c>
      <c r="F2760" s="415">
        <v>1</v>
      </c>
      <c r="G2760" s="407"/>
      <c r="H2760" s="408">
        <f>$F2760*G2760</f>
        <v>0</v>
      </c>
      <c r="I2760" s="416"/>
    </row>
    <row r="2761" spans="1:9" ht="12.75" hidden="1" x14ac:dyDescent="0.2">
      <c r="A2761" s="15" t="s">
        <v>0</v>
      </c>
      <c r="B2761" s="429"/>
      <c r="C2761" s="404"/>
      <c r="D2761" s="389"/>
      <c r="E2761" s="37"/>
      <c r="F2761" s="413"/>
      <c r="G2761" s="407"/>
      <c r="H2761" s="13"/>
      <c r="I2761" s="414"/>
    </row>
    <row r="2762" spans="1:9" ht="22.5" hidden="1" x14ac:dyDescent="0.2">
      <c r="A2762" s="15" t="s">
        <v>0</v>
      </c>
      <c r="B2762" s="429"/>
      <c r="C2762" s="400">
        <v>10</v>
      </c>
      <c r="D2762" s="387" t="s">
        <v>1648</v>
      </c>
      <c r="F2762" s="345"/>
      <c r="G2762" s="407"/>
      <c r="H2762" s="13"/>
      <c r="I2762" s="378"/>
    </row>
    <row r="2763" spans="1:9" ht="12.75" hidden="1" x14ac:dyDescent="0.2">
      <c r="A2763" s="15" t="s">
        <v>0</v>
      </c>
      <c r="B2763" s="429"/>
      <c r="C2763" s="404"/>
      <c r="D2763" s="389" t="s">
        <v>1950</v>
      </c>
      <c r="E2763" s="15" t="s">
        <v>149</v>
      </c>
      <c r="F2763" s="345">
        <v>10</v>
      </c>
      <c r="G2763" s="407"/>
      <c r="H2763" s="408">
        <f>$F2763*G2763</f>
        <v>0</v>
      </c>
      <c r="I2763" s="378"/>
    </row>
    <row r="2764" spans="1:9" ht="12.75" hidden="1" x14ac:dyDescent="0.2">
      <c r="A2764" s="15" t="s">
        <v>0</v>
      </c>
      <c r="B2764" s="429"/>
      <c r="C2764" s="404"/>
      <c r="D2764" s="389"/>
      <c r="F2764" s="345"/>
      <c r="G2764" s="407"/>
      <c r="H2764" s="13"/>
      <c r="I2764" s="378"/>
    </row>
    <row r="2765" spans="1:9" ht="56.25" hidden="1" x14ac:dyDescent="0.2">
      <c r="A2765" s="15" t="s">
        <v>0</v>
      </c>
      <c r="B2765" s="429"/>
      <c r="C2765" s="400">
        <v>11</v>
      </c>
      <c r="D2765" s="36" t="s">
        <v>1650</v>
      </c>
      <c r="F2765" s="345"/>
      <c r="G2765" s="407"/>
      <c r="H2765" s="13"/>
      <c r="I2765" s="378"/>
    </row>
    <row r="2766" spans="1:9" ht="12.75" hidden="1" x14ac:dyDescent="0.2">
      <c r="A2766" s="15" t="s">
        <v>0</v>
      </c>
      <c r="B2766" s="429"/>
      <c r="C2766" s="400"/>
      <c r="F2766" s="345"/>
      <c r="G2766" s="407"/>
      <c r="H2766" s="13"/>
      <c r="I2766" s="378"/>
    </row>
    <row r="2767" spans="1:9" ht="12.75" hidden="1" x14ac:dyDescent="0.2">
      <c r="A2767" s="15" t="s">
        <v>0</v>
      </c>
      <c r="B2767" s="429"/>
      <c r="C2767" s="400"/>
      <c r="D2767" s="36" t="s">
        <v>1653</v>
      </c>
      <c r="F2767" s="345"/>
      <c r="G2767" s="407"/>
      <c r="H2767" s="13"/>
      <c r="I2767" s="378"/>
    </row>
    <row r="2768" spans="1:9" ht="12.75" hidden="1" x14ac:dyDescent="0.2">
      <c r="A2768" s="15" t="s">
        <v>0</v>
      </c>
      <c r="B2768" s="429"/>
      <c r="C2768" s="404"/>
      <c r="D2768" s="383" t="s">
        <v>1655</v>
      </c>
      <c r="E2768" s="15" t="s">
        <v>149</v>
      </c>
      <c r="F2768" s="345">
        <v>15</v>
      </c>
      <c r="G2768" s="407"/>
      <c r="H2768" s="408">
        <f>$F2768*G2768</f>
        <v>0</v>
      </c>
      <c r="I2768" s="378"/>
    </row>
    <row r="2769" spans="1:9" ht="12.75" hidden="1" x14ac:dyDescent="0.2">
      <c r="A2769" s="15" t="s">
        <v>0</v>
      </c>
      <c r="B2769" s="429"/>
      <c r="C2769" s="404"/>
      <c r="D2769" s="383"/>
      <c r="F2769" s="345"/>
      <c r="G2769" s="407"/>
      <c r="H2769" s="13"/>
      <c r="I2769" s="378"/>
    </row>
    <row r="2770" spans="1:9" ht="45" hidden="1" x14ac:dyDescent="0.2">
      <c r="A2770" s="15" t="s">
        <v>0</v>
      </c>
      <c r="B2770" s="429"/>
      <c r="C2770" s="400">
        <v>12</v>
      </c>
      <c r="D2770" s="364" t="s">
        <v>1656</v>
      </c>
      <c r="E2770" s="482"/>
      <c r="F2770" s="486"/>
      <c r="G2770" s="407"/>
      <c r="H2770" s="13"/>
      <c r="I2770" s="487"/>
    </row>
    <row r="2771" spans="1:9" ht="22.5" hidden="1" x14ac:dyDescent="0.2">
      <c r="A2771" s="15" t="s">
        <v>0</v>
      </c>
      <c r="B2771" s="429"/>
      <c r="C2771" s="404"/>
      <c r="D2771" s="36" t="s">
        <v>1657</v>
      </c>
      <c r="F2771" s="345"/>
      <c r="G2771" s="407"/>
      <c r="H2771" s="13"/>
      <c r="I2771" s="378"/>
    </row>
    <row r="2772" spans="1:9" hidden="1" x14ac:dyDescent="0.2">
      <c r="A2772" s="15" t="s">
        <v>0</v>
      </c>
      <c r="C2772" s="404"/>
      <c r="D2772" s="389" t="s">
        <v>1658</v>
      </c>
      <c r="E2772" s="482"/>
      <c r="F2772" s="486"/>
      <c r="G2772" s="407"/>
      <c r="H2772" s="13"/>
      <c r="I2772" s="487"/>
    </row>
    <row r="2773" spans="1:9" ht="12.75" hidden="1" x14ac:dyDescent="0.2">
      <c r="A2773" s="15" t="s">
        <v>0</v>
      </c>
      <c r="B2773" s="429"/>
      <c r="C2773" s="404"/>
      <c r="D2773" s="389" t="s">
        <v>1659</v>
      </c>
      <c r="E2773" s="482"/>
      <c r="F2773" s="486"/>
      <c r="G2773" s="407"/>
      <c r="H2773" s="13"/>
      <c r="I2773" s="487"/>
    </row>
    <row r="2774" spans="1:9" ht="12.75" hidden="1" x14ac:dyDescent="0.2">
      <c r="A2774" s="15" t="s">
        <v>0</v>
      </c>
      <c r="B2774" s="429"/>
      <c r="C2774" s="404"/>
      <c r="D2774" s="387" t="s">
        <v>1660</v>
      </c>
      <c r="E2774" s="37"/>
      <c r="F2774" s="345"/>
      <c r="G2774" s="407"/>
      <c r="H2774" s="13"/>
      <c r="I2774" s="378"/>
    </row>
    <row r="2775" spans="1:9" ht="12.75" hidden="1" x14ac:dyDescent="0.2">
      <c r="A2775" s="15" t="s">
        <v>0</v>
      </c>
      <c r="B2775" s="429"/>
      <c r="C2775" s="404"/>
      <c r="D2775" s="387" t="s">
        <v>1663</v>
      </c>
      <c r="E2775" s="37" t="s">
        <v>1662</v>
      </c>
      <c r="F2775" s="374">
        <f>F2768</f>
        <v>15</v>
      </c>
      <c r="G2775" s="407"/>
      <c r="H2775" s="408">
        <f>$F2775*G2775</f>
        <v>0</v>
      </c>
      <c r="I2775" s="376"/>
    </row>
    <row r="2776" spans="1:9" ht="12.75" hidden="1" x14ac:dyDescent="0.2">
      <c r="A2776" s="15" t="s">
        <v>0</v>
      </c>
      <c r="B2776" s="429"/>
      <c r="C2776" s="404"/>
      <c r="D2776" s="387"/>
      <c r="E2776" s="37"/>
      <c r="F2776" s="374"/>
      <c r="G2776" s="407"/>
      <c r="H2776" s="13"/>
      <c r="I2776" s="376"/>
    </row>
    <row r="2777" spans="1:9" ht="12.75" hidden="1" x14ac:dyDescent="0.2">
      <c r="A2777" s="15" t="s">
        <v>0</v>
      </c>
      <c r="B2777" s="429"/>
      <c r="C2777" s="404"/>
      <c r="D2777" s="387"/>
      <c r="E2777" s="401"/>
      <c r="F2777" s="374"/>
      <c r="G2777" s="407"/>
      <c r="H2777" s="29"/>
      <c r="I2777" s="376"/>
    </row>
    <row r="2778" spans="1:9" ht="12.75" hidden="1" x14ac:dyDescent="0.2">
      <c r="A2778" s="15" t="s">
        <v>221</v>
      </c>
      <c r="B2778" s="488"/>
      <c r="C2778" s="431" t="s">
        <v>1948</v>
      </c>
      <c r="D2778" s="489" t="str">
        <f>"UKUPNO: "&amp;D2716</f>
        <v>UKUPNO: NADOPUNA SLATKE VODE</v>
      </c>
      <c r="E2778" s="424"/>
      <c r="F2778" s="425"/>
      <c r="G2778" s="426"/>
      <c r="H2778" s="348">
        <f>SUM(H2722:H2777)</f>
        <v>0</v>
      </c>
      <c r="I2778" s="427"/>
    </row>
    <row r="2779" spans="1:9" ht="12.75" x14ac:dyDescent="0.2">
      <c r="A2779" s="15" t="s">
        <v>0</v>
      </c>
      <c r="B2779" s="429" t="s">
        <v>1667</v>
      </c>
      <c r="C2779" s="398" t="s">
        <v>1951</v>
      </c>
      <c r="D2779" s="399" t="s">
        <v>1669</v>
      </c>
      <c r="E2779" s="37"/>
      <c r="F2779" s="374"/>
      <c r="G2779" s="407"/>
      <c r="H2779" s="29"/>
      <c r="I2779" s="376"/>
    </row>
    <row r="2780" spans="1:9" ht="12.75" x14ac:dyDescent="0.2">
      <c r="A2780" s="15" t="s">
        <v>0</v>
      </c>
      <c r="B2780" s="429" t="s">
        <v>1667</v>
      </c>
      <c r="C2780" s="398"/>
      <c r="D2780" s="399"/>
      <c r="E2780" s="37"/>
      <c r="F2780" s="374"/>
      <c r="G2780" s="407"/>
      <c r="H2780" s="29"/>
      <c r="I2780" s="376"/>
    </row>
    <row r="2781" spans="1:9" ht="22.5" x14ac:dyDescent="0.2">
      <c r="A2781" s="15" t="s">
        <v>0</v>
      </c>
      <c r="B2781" s="429" t="s">
        <v>1667</v>
      </c>
      <c r="C2781" s="400">
        <v>1</v>
      </c>
      <c r="D2781" s="387" t="s">
        <v>1670</v>
      </c>
      <c r="E2781" s="37"/>
      <c r="F2781" s="374"/>
      <c r="G2781" s="407"/>
      <c r="H2781" s="13"/>
      <c r="I2781" s="376"/>
    </row>
    <row r="2782" spans="1:9" ht="22.5" x14ac:dyDescent="0.2">
      <c r="A2782" s="15" t="s">
        <v>0</v>
      </c>
      <c r="B2782" s="429" t="s">
        <v>1667</v>
      </c>
      <c r="C2782" s="404" t="s">
        <v>108</v>
      </c>
      <c r="D2782" s="387" t="s">
        <v>1889</v>
      </c>
      <c r="E2782" s="37"/>
      <c r="F2782" s="374"/>
      <c r="G2782" s="407"/>
      <c r="H2782" s="13"/>
      <c r="I2782" s="376"/>
    </row>
    <row r="2783" spans="1:9" ht="12.75" x14ac:dyDescent="0.2">
      <c r="A2783" s="15" t="s">
        <v>0</v>
      </c>
      <c r="B2783" s="429" t="s">
        <v>1667</v>
      </c>
      <c r="C2783" s="404" t="s">
        <v>108</v>
      </c>
      <c r="D2783" s="387" t="s">
        <v>1672</v>
      </c>
      <c r="E2783" s="37"/>
      <c r="F2783" s="374"/>
      <c r="G2783" s="407"/>
      <c r="H2783" s="13"/>
      <c r="I2783" s="376"/>
    </row>
    <row r="2784" spans="1:9" ht="22.5" x14ac:dyDescent="0.2">
      <c r="A2784" s="15" t="s">
        <v>0</v>
      </c>
      <c r="B2784" s="429" t="s">
        <v>1667</v>
      </c>
      <c r="C2784" s="404" t="s">
        <v>108</v>
      </c>
      <c r="D2784" s="387" t="s">
        <v>1673</v>
      </c>
      <c r="E2784" s="37"/>
      <c r="F2784" s="374"/>
      <c r="G2784" s="407"/>
      <c r="H2784" s="13"/>
      <c r="I2784" s="376"/>
    </row>
    <row r="2785" spans="1:9" ht="33.75" x14ac:dyDescent="0.2">
      <c r="A2785" s="15" t="s">
        <v>0</v>
      </c>
      <c r="B2785" s="429" t="s">
        <v>1667</v>
      </c>
      <c r="C2785" s="404" t="s">
        <v>108</v>
      </c>
      <c r="D2785" s="387" t="s">
        <v>1674</v>
      </c>
      <c r="E2785" s="37"/>
      <c r="F2785" s="374"/>
      <c r="G2785" s="407"/>
      <c r="H2785" s="13"/>
      <c r="I2785" s="376"/>
    </row>
    <row r="2786" spans="1:9" ht="12.75" x14ac:dyDescent="0.2">
      <c r="A2786" s="15" t="s">
        <v>0</v>
      </c>
      <c r="B2786" s="429" t="s">
        <v>1667</v>
      </c>
      <c r="C2786" s="404" t="s">
        <v>108</v>
      </c>
      <c r="D2786" s="387" t="s">
        <v>1675</v>
      </c>
      <c r="E2786" s="37"/>
      <c r="F2786" s="374"/>
      <c r="G2786" s="407"/>
      <c r="H2786" s="13"/>
      <c r="I2786" s="376"/>
    </row>
    <row r="2787" spans="1:9" ht="33.75" x14ac:dyDescent="0.2">
      <c r="A2787" s="15" t="s">
        <v>0</v>
      </c>
      <c r="B2787" s="429" t="s">
        <v>1667</v>
      </c>
      <c r="C2787" s="404" t="s">
        <v>108</v>
      </c>
      <c r="D2787" s="387" t="s">
        <v>1676</v>
      </c>
      <c r="E2787" s="37"/>
      <c r="F2787" s="374"/>
      <c r="G2787" s="407"/>
      <c r="H2787" s="13"/>
      <c r="I2787" s="376"/>
    </row>
    <row r="2788" spans="1:9" ht="22.5" x14ac:dyDescent="0.2">
      <c r="A2788" s="15" t="s">
        <v>0</v>
      </c>
      <c r="B2788" s="429" t="s">
        <v>1667</v>
      </c>
      <c r="C2788" s="404" t="s">
        <v>108</v>
      </c>
      <c r="D2788" s="387" t="s">
        <v>1677</v>
      </c>
      <c r="E2788" s="37"/>
      <c r="F2788" s="374"/>
      <c r="G2788" s="407"/>
      <c r="H2788" s="13"/>
      <c r="I2788" s="376"/>
    </row>
    <row r="2789" spans="1:9" ht="22.5" x14ac:dyDescent="0.2">
      <c r="A2789" s="15" t="s">
        <v>0</v>
      </c>
      <c r="B2789" s="429" t="s">
        <v>1667</v>
      </c>
      <c r="C2789" s="404" t="s">
        <v>108</v>
      </c>
      <c r="D2789" s="387" t="s">
        <v>1678</v>
      </c>
      <c r="E2789" s="37"/>
      <c r="F2789" s="374"/>
      <c r="G2789" s="407"/>
      <c r="H2789" s="13"/>
      <c r="I2789" s="376"/>
    </row>
    <row r="2790" spans="1:9" ht="22.5" x14ac:dyDescent="0.2">
      <c r="A2790" s="15" t="s">
        <v>0</v>
      </c>
      <c r="B2790" s="429" t="s">
        <v>1667</v>
      </c>
      <c r="C2790" s="404" t="s">
        <v>108</v>
      </c>
      <c r="D2790" s="387" t="s">
        <v>1679</v>
      </c>
      <c r="E2790" s="37"/>
      <c r="F2790" s="374"/>
      <c r="G2790" s="407"/>
      <c r="H2790" s="13"/>
      <c r="I2790" s="376"/>
    </row>
    <row r="2791" spans="1:9" ht="12.75" x14ac:dyDescent="0.2">
      <c r="A2791" s="15" t="s">
        <v>0</v>
      </c>
      <c r="B2791" s="429" t="s">
        <v>1667</v>
      </c>
      <c r="C2791" s="404" t="s">
        <v>108</v>
      </c>
      <c r="D2791" s="387" t="s">
        <v>1680</v>
      </c>
      <c r="E2791" s="37"/>
      <c r="F2791" s="374"/>
      <c r="G2791" s="407"/>
      <c r="H2791" s="13"/>
      <c r="I2791" s="376"/>
    </row>
    <row r="2792" spans="1:9" ht="22.5" x14ac:dyDescent="0.2">
      <c r="A2792" s="15" t="s">
        <v>0</v>
      </c>
      <c r="B2792" s="429" t="s">
        <v>1667</v>
      </c>
      <c r="C2792" s="404" t="s">
        <v>108</v>
      </c>
      <c r="D2792" s="387" t="s">
        <v>1681</v>
      </c>
      <c r="E2792" s="37"/>
      <c r="F2792" s="374"/>
      <c r="G2792" s="407"/>
      <c r="H2792" s="13"/>
      <c r="I2792" s="376"/>
    </row>
    <row r="2793" spans="1:9" ht="33.75" x14ac:dyDescent="0.2">
      <c r="A2793" s="15" t="s">
        <v>0</v>
      </c>
      <c r="B2793" s="429" t="s">
        <v>1667</v>
      </c>
      <c r="C2793" s="404" t="s">
        <v>108</v>
      </c>
      <c r="D2793" s="387" t="s">
        <v>1682</v>
      </c>
      <c r="E2793" s="37"/>
      <c r="F2793" s="374"/>
      <c r="G2793" s="407"/>
      <c r="H2793" s="13"/>
      <c r="I2793" s="376"/>
    </row>
    <row r="2794" spans="1:9" ht="33.75" x14ac:dyDescent="0.2">
      <c r="A2794" s="15" t="s">
        <v>0</v>
      </c>
      <c r="B2794" s="429" t="s">
        <v>1667</v>
      </c>
      <c r="C2794" s="404" t="s">
        <v>108</v>
      </c>
      <c r="D2794" s="387" t="s">
        <v>1683</v>
      </c>
      <c r="E2794" s="30"/>
      <c r="F2794" s="31"/>
      <c r="G2794" s="407"/>
      <c r="H2794" s="13"/>
      <c r="I2794" s="33"/>
    </row>
    <row r="2795" spans="1:9" ht="22.5" x14ac:dyDescent="0.2">
      <c r="A2795" s="15" t="s">
        <v>0</v>
      </c>
      <c r="B2795" s="429" t="s">
        <v>1667</v>
      </c>
      <c r="C2795" s="404" t="s">
        <v>108</v>
      </c>
      <c r="D2795" s="387" t="s">
        <v>1684</v>
      </c>
      <c r="E2795" s="30"/>
      <c r="F2795" s="31"/>
      <c r="G2795" s="407"/>
      <c r="H2795" s="13"/>
      <c r="I2795" s="33"/>
    </row>
    <row r="2796" spans="1:9" ht="12.75" x14ac:dyDescent="0.2">
      <c r="A2796" s="15" t="s">
        <v>0</v>
      </c>
      <c r="B2796" s="429" t="s">
        <v>1667</v>
      </c>
      <c r="C2796" s="404" t="s">
        <v>108</v>
      </c>
      <c r="D2796" s="387" t="s">
        <v>1952</v>
      </c>
      <c r="E2796" s="37"/>
      <c r="F2796" s="345"/>
      <c r="G2796" s="407"/>
      <c r="H2796" s="13"/>
      <c r="I2796" s="378"/>
    </row>
    <row r="2797" spans="1:9" ht="12.75" x14ac:dyDescent="0.2">
      <c r="A2797" s="15" t="s">
        <v>0</v>
      </c>
      <c r="B2797" s="429" t="s">
        <v>1667</v>
      </c>
      <c r="C2797" s="404" t="s">
        <v>108</v>
      </c>
      <c r="D2797" s="387" t="s">
        <v>1686</v>
      </c>
      <c r="E2797" s="30"/>
      <c r="F2797" s="31"/>
      <c r="G2797" s="407"/>
      <c r="H2797" s="13"/>
      <c r="I2797" s="33"/>
    </row>
    <row r="2798" spans="1:9" ht="12.75" x14ac:dyDescent="0.2">
      <c r="A2798" s="15" t="s">
        <v>0</v>
      </c>
      <c r="B2798" s="429" t="s">
        <v>1667</v>
      </c>
      <c r="C2798" s="404" t="s">
        <v>108</v>
      </c>
      <c r="D2798" s="387" t="s">
        <v>1687</v>
      </c>
      <c r="E2798" s="37" t="s">
        <v>136</v>
      </c>
      <c r="F2798" s="472">
        <v>1</v>
      </c>
      <c r="G2798" s="407"/>
      <c r="H2798" s="408">
        <f t="shared" ref="H2798:H2804" si="53">G2798*$F2798</f>
        <v>0</v>
      </c>
      <c r="I2798" s="473"/>
    </row>
    <row r="2799" spans="1:9" ht="22.5" x14ac:dyDescent="0.2">
      <c r="A2799" s="15" t="s">
        <v>0</v>
      </c>
      <c r="B2799" s="429" t="s">
        <v>1667</v>
      </c>
      <c r="C2799" s="404" t="s">
        <v>108</v>
      </c>
      <c r="D2799" s="387" t="s">
        <v>1953</v>
      </c>
      <c r="E2799" s="37" t="s">
        <v>136</v>
      </c>
      <c r="F2799" s="472">
        <v>1</v>
      </c>
      <c r="G2799" s="407"/>
      <c r="H2799" s="408">
        <f t="shared" si="53"/>
        <v>0</v>
      </c>
      <c r="I2799" s="473"/>
    </row>
    <row r="2800" spans="1:9" ht="12.75" x14ac:dyDescent="0.2">
      <c r="A2800" s="15" t="s">
        <v>0</v>
      </c>
      <c r="B2800" s="429" t="s">
        <v>1667</v>
      </c>
      <c r="C2800" s="404" t="s">
        <v>108</v>
      </c>
      <c r="D2800" s="387" t="s">
        <v>1689</v>
      </c>
      <c r="E2800" s="37" t="s">
        <v>136</v>
      </c>
      <c r="F2800" s="472">
        <v>3</v>
      </c>
      <c r="G2800" s="407"/>
      <c r="H2800" s="408">
        <f t="shared" si="53"/>
        <v>0</v>
      </c>
      <c r="I2800" s="473"/>
    </row>
    <row r="2801" spans="1:9" ht="22.5" x14ac:dyDescent="0.2">
      <c r="A2801" s="15" t="s">
        <v>0</v>
      </c>
      <c r="B2801" s="429" t="s">
        <v>1667</v>
      </c>
      <c r="C2801" s="404" t="s">
        <v>108</v>
      </c>
      <c r="D2801" s="36" t="s">
        <v>1690</v>
      </c>
      <c r="E2801" s="37" t="s">
        <v>136</v>
      </c>
      <c r="F2801" s="472">
        <v>1</v>
      </c>
      <c r="G2801" s="407"/>
      <c r="H2801" s="408">
        <f t="shared" si="53"/>
        <v>0</v>
      </c>
      <c r="I2801" s="473"/>
    </row>
    <row r="2802" spans="1:9" ht="22.5" x14ac:dyDescent="0.2">
      <c r="A2802" s="15" t="s">
        <v>0</v>
      </c>
      <c r="B2802" s="429" t="s">
        <v>1667</v>
      </c>
      <c r="C2802" s="404" t="s">
        <v>108</v>
      </c>
      <c r="D2802" s="387" t="s">
        <v>1691</v>
      </c>
      <c r="E2802" s="37" t="s">
        <v>136</v>
      </c>
      <c r="F2802" s="472">
        <v>1</v>
      </c>
      <c r="G2802" s="407"/>
      <c r="H2802" s="408">
        <f t="shared" si="53"/>
        <v>0</v>
      </c>
      <c r="I2802" s="473"/>
    </row>
    <row r="2803" spans="1:9" ht="22.5" x14ac:dyDescent="0.2">
      <c r="A2803" s="15" t="s">
        <v>0</v>
      </c>
      <c r="B2803" s="429" t="s">
        <v>1667</v>
      </c>
      <c r="C2803" s="404" t="s">
        <v>108</v>
      </c>
      <c r="D2803" s="387" t="s">
        <v>1692</v>
      </c>
      <c r="E2803" s="37" t="s">
        <v>136</v>
      </c>
      <c r="F2803" s="472">
        <v>1</v>
      </c>
      <c r="G2803" s="407"/>
      <c r="H2803" s="408">
        <f t="shared" si="53"/>
        <v>0</v>
      </c>
      <c r="I2803" s="473"/>
    </row>
    <row r="2804" spans="1:9" ht="22.5" x14ac:dyDescent="0.2">
      <c r="A2804" s="15" t="s">
        <v>0</v>
      </c>
      <c r="B2804" s="429" t="s">
        <v>1667</v>
      </c>
      <c r="C2804" s="404" t="s">
        <v>108</v>
      </c>
      <c r="D2804" s="387" t="s">
        <v>1693</v>
      </c>
      <c r="E2804" s="37" t="s">
        <v>136</v>
      </c>
      <c r="F2804" s="472">
        <v>1</v>
      </c>
      <c r="G2804" s="407"/>
      <c r="H2804" s="408">
        <f t="shared" si="53"/>
        <v>0</v>
      </c>
      <c r="I2804" s="473"/>
    </row>
    <row r="2805" spans="1:9" ht="22.5" x14ac:dyDescent="0.2">
      <c r="A2805" s="15" t="s">
        <v>0</v>
      </c>
      <c r="B2805" s="429" t="s">
        <v>1667</v>
      </c>
      <c r="C2805" s="404" t="s">
        <v>108</v>
      </c>
      <c r="D2805" s="387" t="s">
        <v>1954</v>
      </c>
      <c r="E2805" s="30"/>
      <c r="F2805" s="493"/>
      <c r="G2805" s="407"/>
      <c r="H2805" s="13"/>
      <c r="I2805" s="494"/>
    </row>
    <row r="2806" spans="1:9" ht="22.5" x14ac:dyDescent="0.2">
      <c r="A2806" s="15" t="s">
        <v>0</v>
      </c>
      <c r="B2806" s="429" t="s">
        <v>1667</v>
      </c>
      <c r="C2806" s="404" t="s">
        <v>108</v>
      </c>
      <c r="D2806" s="387" t="s">
        <v>1955</v>
      </c>
      <c r="E2806" s="37" t="s">
        <v>136</v>
      </c>
      <c r="F2806" s="472">
        <v>1</v>
      </c>
      <c r="G2806" s="407"/>
      <c r="H2806" s="408">
        <f t="shared" ref="H2806:H2815" si="54">G2806*$F2806</f>
        <v>0</v>
      </c>
      <c r="I2806" s="473"/>
    </row>
    <row r="2807" spans="1:9" ht="22.5" x14ac:dyDescent="0.2">
      <c r="A2807" s="15" t="s">
        <v>0</v>
      </c>
      <c r="B2807" s="429" t="s">
        <v>1667</v>
      </c>
      <c r="C2807" s="404" t="s">
        <v>108</v>
      </c>
      <c r="D2807" s="387" t="s">
        <v>1956</v>
      </c>
      <c r="E2807" s="37" t="s">
        <v>136</v>
      </c>
      <c r="F2807" s="472">
        <v>2</v>
      </c>
      <c r="G2807" s="407"/>
      <c r="H2807" s="408">
        <f t="shared" si="54"/>
        <v>0</v>
      </c>
      <c r="I2807" s="473"/>
    </row>
    <row r="2808" spans="1:9" ht="33.75" x14ac:dyDescent="0.2">
      <c r="A2808" s="15" t="s">
        <v>0</v>
      </c>
      <c r="B2808" s="429" t="s">
        <v>1667</v>
      </c>
      <c r="C2808" s="404" t="s">
        <v>108</v>
      </c>
      <c r="D2808" s="387" t="s">
        <v>1697</v>
      </c>
      <c r="E2808" s="37" t="s">
        <v>136</v>
      </c>
      <c r="F2808" s="472">
        <v>2</v>
      </c>
      <c r="G2808" s="407"/>
      <c r="H2808" s="408">
        <f t="shared" si="54"/>
        <v>0</v>
      </c>
      <c r="I2808" s="473"/>
    </row>
    <row r="2809" spans="1:9" ht="22.5" x14ac:dyDescent="0.2">
      <c r="A2809" s="15" t="s">
        <v>0</v>
      </c>
      <c r="B2809" s="429" t="s">
        <v>1667</v>
      </c>
      <c r="C2809" s="404" t="s">
        <v>108</v>
      </c>
      <c r="D2809" s="387" t="s">
        <v>1698</v>
      </c>
      <c r="E2809" s="37" t="s">
        <v>136</v>
      </c>
      <c r="F2809" s="472">
        <v>3</v>
      </c>
      <c r="G2809" s="407"/>
      <c r="H2809" s="408">
        <f t="shared" si="54"/>
        <v>0</v>
      </c>
      <c r="I2809" s="473"/>
    </row>
    <row r="2810" spans="1:9" ht="22.5" x14ac:dyDescent="0.2">
      <c r="A2810" s="15" t="s">
        <v>0</v>
      </c>
      <c r="B2810" s="429" t="s">
        <v>1667</v>
      </c>
      <c r="C2810" s="404" t="s">
        <v>108</v>
      </c>
      <c r="D2810" s="387" t="s">
        <v>1699</v>
      </c>
      <c r="E2810" s="37" t="s">
        <v>136</v>
      </c>
      <c r="F2810" s="472">
        <v>1</v>
      </c>
      <c r="G2810" s="407"/>
      <c r="H2810" s="408">
        <f t="shared" si="54"/>
        <v>0</v>
      </c>
      <c r="I2810" s="473"/>
    </row>
    <row r="2811" spans="1:9" ht="33.75" x14ac:dyDescent="0.2">
      <c r="A2811" s="15" t="s">
        <v>0</v>
      </c>
      <c r="B2811" s="429" t="s">
        <v>1667</v>
      </c>
      <c r="C2811" s="404" t="s">
        <v>108</v>
      </c>
      <c r="D2811" s="387" t="s">
        <v>1700</v>
      </c>
      <c r="E2811" s="37" t="s">
        <v>136</v>
      </c>
      <c r="F2811" s="472">
        <v>1</v>
      </c>
      <c r="G2811" s="407"/>
      <c r="H2811" s="408">
        <f t="shared" si="54"/>
        <v>0</v>
      </c>
      <c r="I2811" s="473"/>
    </row>
    <row r="2812" spans="1:9" ht="22.5" x14ac:dyDescent="0.2">
      <c r="A2812" s="15" t="s">
        <v>0</v>
      </c>
      <c r="B2812" s="429" t="s">
        <v>1667</v>
      </c>
      <c r="C2812" s="404" t="s">
        <v>108</v>
      </c>
      <c r="D2812" s="387" t="s">
        <v>1957</v>
      </c>
      <c r="E2812" s="37" t="s">
        <v>136</v>
      </c>
      <c r="F2812" s="472">
        <v>1</v>
      </c>
      <c r="G2812" s="407"/>
      <c r="H2812" s="408">
        <f t="shared" si="54"/>
        <v>0</v>
      </c>
      <c r="I2812" s="473"/>
    </row>
    <row r="2813" spans="1:9" ht="33.75" x14ac:dyDescent="0.2">
      <c r="A2813" s="15" t="s">
        <v>0</v>
      </c>
      <c r="B2813" s="429" t="s">
        <v>1667</v>
      </c>
      <c r="C2813" s="404" t="s">
        <v>108</v>
      </c>
      <c r="D2813" s="387" t="s">
        <v>1958</v>
      </c>
      <c r="E2813" s="37" t="s">
        <v>136</v>
      </c>
      <c r="F2813" s="472">
        <v>2</v>
      </c>
      <c r="G2813" s="407"/>
      <c r="H2813" s="408">
        <f t="shared" si="54"/>
        <v>0</v>
      </c>
      <c r="I2813" s="473"/>
    </row>
    <row r="2814" spans="1:9" ht="33.75" x14ac:dyDescent="0.2">
      <c r="A2814" s="15" t="s">
        <v>0</v>
      </c>
      <c r="B2814" s="429" t="s">
        <v>1667</v>
      </c>
      <c r="C2814" s="404" t="s">
        <v>108</v>
      </c>
      <c r="D2814" s="387" t="s">
        <v>1706</v>
      </c>
      <c r="E2814" s="37" t="s">
        <v>136</v>
      </c>
      <c r="F2814" s="472">
        <v>1</v>
      </c>
      <c r="G2814" s="407"/>
      <c r="H2814" s="408">
        <f t="shared" si="54"/>
        <v>0</v>
      </c>
      <c r="I2814" s="473"/>
    </row>
    <row r="2815" spans="1:9" ht="22.5" x14ac:dyDescent="0.2">
      <c r="A2815" s="15" t="s">
        <v>0</v>
      </c>
      <c r="B2815" s="429" t="s">
        <v>1667</v>
      </c>
      <c r="C2815" s="404" t="s">
        <v>108</v>
      </c>
      <c r="D2815" s="387" t="s">
        <v>1707</v>
      </c>
      <c r="E2815" s="37" t="s">
        <v>136</v>
      </c>
      <c r="F2815" s="472">
        <v>5</v>
      </c>
      <c r="G2815" s="407"/>
      <c r="H2815" s="408">
        <f t="shared" si="54"/>
        <v>0</v>
      </c>
      <c r="I2815" s="473"/>
    </row>
    <row r="2816" spans="1:9" ht="22.5" x14ac:dyDescent="0.2">
      <c r="A2816" s="15" t="s">
        <v>0</v>
      </c>
      <c r="B2816" s="429" t="s">
        <v>1667</v>
      </c>
      <c r="C2816" s="404" t="s">
        <v>108</v>
      </c>
      <c r="D2816" s="387" t="s">
        <v>1708</v>
      </c>
      <c r="E2816" s="30"/>
      <c r="F2816" s="495"/>
      <c r="G2816" s="407"/>
      <c r="H2816" s="13"/>
      <c r="I2816" s="496"/>
    </row>
    <row r="2817" spans="1:9" ht="22.5" x14ac:dyDescent="0.2">
      <c r="A2817" s="15" t="s">
        <v>0</v>
      </c>
      <c r="B2817" s="429" t="s">
        <v>1667</v>
      </c>
      <c r="C2817" s="404" t="s">
        <v>108</v>
      </c>
      <c r="D2817" s="387" t="s">
        <v>1897</v>
      </c>
      <c r="E2817" s="37" t="s">
        <v>136</v>
      </c>
      <c r="F2817" s="497">
        <v>1</v>
      </c>
      <c r="G2817" s="407"/>
      <c r="H2817" s="408">
        <f t="shared" ref="H2817:H2829" si="55">G2817*$F2817</f>
        <v>0</v>
      </c>
      <c r="I2817" s="498"/>
    </row>
    <row r="2818" spans="1:9" ht="22.5" x14ac:dyDescent="0.2">
      <c r="A2818" s="15" t="s">
        <v>0</v>
      </c>
      <c r="B2818" s="429" t="s">
        <v>1667</v>
      </c>
      <c r="C2818" s="404" t="s">
        <v>108</v>
      </c>
      <c r="D2818" s="387" t="s">
        <v>1710</v>
      </c>
      <c r="E2818" s="37" t="s">
        <v>136</v>
      </c>
      <c r="F2818" s="472">
        <v>1</v>
      </c>
      <c r="G2818" s="407"/>
      <c r="H2818" s="408">
        <f t="shared" si="55"/>
        <v>0</v>
      </c>
      <c r="I2818" s="473"/>
    </row>
    <row r="2819" spans="1:9" ht="22.5" x14ac:dyDescent="0.2">
      <c r="A2819" s="15" t="s">
        <v>0</v>
      </c>
      <c r="B2819" s="429" t="s">
        <v>1667</v>
      </c>
      <c r="C2819" s="404" t="s">
        <v>108</v>
      </c>
      <c r="D2819" s="387" t="s">
        <v>1713</v>
      </c>
      <c r="E2819" s="37" t="s">
        <v>136</v>
      </c>
      <c r="F2819" s="472">
        <v>1</v>
      </c>
      <c r="G2819" s="407"/>
      <c r="H2819" s="408">
        <f t="shared" si="55"/>
        <v>0</v>
      </c>
      <c r="I2819" s="473"/>
    </row>
    <row r="2820" spans="1:9" ht="22.5" x14ac:dyDescent="0.2">
      <c r="A2820" s="15" t="s">
        <v>0</v>
      </c>
      <c r="B2820" s="429" t="s">
        <v>1667</v>
      </c>
      <c r="C2820" s="404" t="s">
        <v>108</v>
      </c>
      <c r="D2820" s="387" t="s">
        <v>1719</v>
      </c>
      <c r="E2820" s="37" t="s">
        <v>136</v>
      </c>
      <c r="F2820" s="472">
        <v>1</v>
      </c>
      <c r="G2820" s="407"/>
      <c r="H2820" s="408">
        <f t="shared" si="55"/>
        <v>0</v>
      </c>
      <c r="I2820" s="473"/>
    </row>
    <row r="2821" spans="1:9" ht="22.5" x14ac:dyDescent="0.2">
      <c r="A2821" s="15" t="s">
        <v>0</v>
      </c>
      <c r="B2821" s="429" t="s">
        <v>1667</v>
      </c>
      <c r="C2821" s="404" t="s">
        <v>108</v>
      </c>
      <c r="D2821" s="387" t="s">
        <v>1720</v>
      </c>
      <c r="E2821" s="37" t="s">
        <v>136</v>
      </c>
      <c r="F2821" s="472">
        <v>1</v>
      </c>
      <c r="G2821" s="407"/>
      <c r="H2821" s="408">
        <f t="shared" si="55"/>
        <v>0</v>
      </c>
      <c r="I2821" s="473"/>
    </row>
    <row r="2822" spans="1:9" ht="22.5" x14ac:dyDescent="0.2">
      <c r="A2822" s="15" t="s">
        <v>0</v>
      </c>
      <c r="B2822" s="429" t="s">
        <v>1667</v>
      </c>
      <c r="C2822" s="404" t="s">
        <v>108</v>
      </c>
      <c r="D2822" s="387" t="s">
        <v>1721</v>
      </c>
      <c r="E2822" s="37" t="s">
        <v>136</v>
      </c>
      <c r="F2822" s="472">
        <v>28</v>
      </c>
      <c r="G2822" s="407"/>
      <c r="H2822" s="408">
        <f t="shared" si="55"/>
        <v>0</v>
      </c>
      <c r="I2822" s="473"/>
    </row>
    <row r="2823" spans="1:9" ht="33.75" x14ac:dyDescent="0.2">
      <c r="A2823" s="15" t="s">
        <v>0</v>
      </c>
      <c r="B2823" s="429" t="s">
        <v>1667</v>
      </c>
      <c r="C2823" s="404" t="s">
        <v>108</v>
      </c>
      <c r="D2823" s="387" t="s">
        <v>1722</v>
      </c>
      <c r="E2823" s="37" t="s">
        <v>136</v>
      </c>
      <c r="F2823" s="472">
        <v>1</v>
      </c>
      <c r="G2823" s="407"/>
      <c r="H2823" s="408">
        <f t="shared" si="55"/>
        <v>0</v>
      </c>
      <c r="I2823" s="473"/>
    </row>
    <row r="2824" spans="1:9" ht="12.75" x14ac:dyDescent="0.2">
      <c r="A2824" s="15" t="s">
        <v>0</v>
      </c>
      <c r="B2824" s="429" t="s">
        <v>1667</v>
      </c>
      <c r="C2824" s="404" t="s">
        <v>108</v>
      </c>
      <c r="D2824" s="387" t="s">
        <v>1723</v>
      </c>
      <c r="E2824" s="37" t="s">
        <v>136</v>
      </c>
      <c r="F2824" s="472">
        <v>4</v>
      </c>
      <c r="G2824" s="407"/>
      <c r="H2824" s="408">
        <f t="shared" si="55"/>
        <v>0</v>
      </c>
      <c r="I2824" s="473"/>
    </row>
    <row r="2825" spans="1:9" ht="12.75" x14ac:dyDescent="0.2">
      <c r="A2825" s="15" t="s">
        <v>0</v>
      </c>
      <c r="B2825" s="429" t="s">
        <v>1667</v>
      </c>
      <c r="C2825" s="404" t="s">
        <v>108</v>
      </c>
      <c r="D2825" s="387" t="s">
        <v>1724</v>
      </c>
      <c r="E2825" s="37" t="s">
        <v>136</v>
      </c>
      <c r="F2825" s="472">
        <v>2</v>
      </c>
      <c r="G2825" s="407"/>
      <c r="H2825" s="408">
        <f t="shared" si="55"/>
        <v>0</v>
      </c>
      <c r="I2825" s="473"/>
    </row>
    <row r="2826" spans="1:9" ht="22.5" x14ac:dyDescent="0.2">
      <c r="A2826" s="15" t="s">
        <v>0</v>
      </c>
      <c r="B2826" s="429" t="s">
        <v>1667</v>
      </c>
      <c r="C2826" s="404" t="s">
        <v>108</v>
      </c>
      <c r="D2826" s="387" t="s">
        <v>1725</v>
      </c>
      <c r="E2826" s="30" t="s">
        <v>1094</v>
      </c>
      <c r="F2826" s="472">
        <v>1</v>
      </c>
      <c r="G2826" s="407"/>
      <c r="H2826" s="408">
        <f t="shared" si="55"/>
        <v>0</v>
      </c>
      <c r="I2826" s="473"/>
    </row>
    <row r="2827" spans="1:9" ht="22.5" x14ac:dyDescent="0.2">
      <c r="A2827" s="15" t="s">
        <v>0</v>
      </c>
      <c r="B2827" s="429" t="s">
        <v>1667</v>
      </c>
      <c r="C2827" s="404" t="s">
        <v>108</v>
      </c>
      <c r="D2827" s="387" t="s">
        <v>1726</v>
      </c>
      <c r="E2827" s="30" t="s">
        <v>1094</v>
      </c>
      <c r="F2827" s="472">
        <v>1</v>
      </c>
      <c r="G2827" s="407"/>
      <c r="H2827" s="408">
        <f t="shared" si="55"/>
        <v>0</v>
      </c>
      <c r="I2827" s="473"/>
    </row>
    <row r="2828" spans="1:9" ht="12.75" x14ac:dyDescent="0.2">
      <c r="A2828" s="15" t="s">
        <v>0</v>
      </c>
      <c r="B2828" s="429" t="s">
        <v>1667</v>
      </c>
      <c r="C2828" s="404" t="s">
        <v>108</v>
      </c>
      <c r="D2828" s="387" t="s">
        <v>1727</v>
      </c>
      <c r="E2828" s="30" t="s">
        <v>1094</v>
      </c>
      <c r="F2828" s="472">
        <v>1</v>
      </c>
      <c r="G2828" s="407"/>
      <c r="H2828" s="408">
        <f t="shared" si="55"/>
        <v>0</v>
      </c>
      <c r="I2828" s="473"/>
    </row>
    <row r="2829" spans="1:9" ht="22.5" x14ac:dyDescent="0.2">
      <c r="A2829" s="15" t="s">
        <v>0</v>
      </c>
      <c r="B2829" s="429" t="s">
        <v>1667</v>
      </c>
      <c r="C2829" s="404" t="s">
        <v>108</v>
      </c>
      <c r="D2829" s="387" t="s">
        <v>1728</v>
      </c>
      <c r="E2829" s="30" t="s">
        <v>1094</v>
      </c>
      <c r="F2829" s="472">
        <v>1</v>
      </c>
      <c r="G2829" s="407"/>
      <c r="H2829" s="408">
        <f t="shared" si="55"/>
        <v>0</v>
      </c>
      <c r="I2829" s="473"/>
    </row>
    <row r="2830" spans="1:9" ht="33.75" x14ac:dyDescent="0.2">
      <c r="A2830" s="15" t="s">
        <v>0</v>
      </c>
      <c r="B2830" s="429" t="s">
        <v>1667</v>
      </c>
      <c r="C2830" s="404" t="s">
        <v>108</v>
      </c>
      <c r="D2830" s="387" t="s">
        <v>1729</v>
      </c>
      <c r="E2830" s="30" t="s">
        <v>1094</v>
      </c>
      <c r="F2830" s="472">
        <v>1</v>
      </c>
      <c r="G2830" s="407"/>
      <c r="H2830" s="408">
        <f>$F2830*G2830</f>
        <v>0</v>
      </c>
      <c r="I2830" s="473"/>
    </row>
    <row r="2831" spans="1:9" ht="33.75" hidden="1" x14ac:dyDescent="0.2">
      <c r="A2831" s="15" t="s">
        <v>0</v>
      </c>
      <c r="B2831" s="429"/>
      <c r="C2831" s="404" t="s">
        <v>111</v>
      </c>
      <c r="D2831" s="405" t="s">
        <v>1419</v>
      </c>
      <c r="E2831" s="412" t="s">
        <v>1094</v>
      </c>
      <c r="F2831" s="415">
        <v>1</v>
      </c>
      <c r="G2831" s="407"/>
      <c r="H2831" s="408">
        <f>$F2831*G2831</f>
        <v>0</v>
      </c>
      <c r="I2831" s="416"/>
    </row>
    <row r="2832" spans="1:9" ht="12.75" hidden="1" x14ac:dyDescent="0.2">
      <c r="A2832" s="15" t="s">
        <v>0</v>
      </c>
      <c r="B2832" s="429"/>
      <c r="C2832" s="401"/>
      <c r="D2832" s="389"/>
      <c r="E2832" s="37"/>
      <c r="F2832" s="374"/>
      <c r="G2832" s="407"/>
      <c r="H2832" s="29"/>
      <c r="I2832" s="376"/>
    </row>
    <row r="2833" spans="1:9" ht="22.5" x14ac:dyDescent="0.2">
      <c r="A2833" s="15" t="s">
        <v>0</v>
      </c>
      <c r="B2833" s="28" t="s">
        <v>1667</v>
      </c>
      <c r="C2833" s="400">
        <v>1</v>
      </c>
      <c r="D2833" s="36" t="s">
        <v>1730</v>
      </c>
      <c r="E2833" s="37"/>
      <c r="F2833" s="499"/>
      <c r="G2833" s="407"/>
      <c r="H2833" s="13"/>
      <c r="I2833" s="500"/>
    </row>
    <row r="2834" spans="1:9" x14ac:dyDescent="0.2">
      <c r="A2834" s="15" t="s">
        <v>0</v>
      </c>
      <c r="B2834" s="28" t="s">
        <v>1667</v>
      </c>
      <c r="C2834" s="404"/>
      <c r="D2834" s="36" t="s">
        <v>1898</v>
      </c>
      <c r="E2834" s="37"/>
      <c r="F2834" s="499"/>
      <c r="G2834" s="407"/>
      <c r="H2834" s="13"/>
      <c r="I2834" s="500"/>
    </row>
    <row r="2835" spans="1:9" ht="56.25" x14ac:dyDescent="0.2">
      <c r="A2835" s="15" t="s">
        <v>0</v>
      </c>
      <c r="B2835" s="28" t="s">
        <v>1667</v>
      </c>
      <c r="C2835" s="404"/>
      <c r="D2835" s="36" t="s">
        <v>1732</v>
      </c>
      <c r="E2835" s="37"/>
      <c r="F2835" s="499"/>
      <c r="G2835" s="407"/>
      <c r="H2835" s="13"/>
      <c r="I2835" s="500"/>
    </row>
    <row r="2836" spans="1:9" ht="22.5" x14ac:dyDescent="0.2">
      <c r="A2836" s="15" t="s">
        <v>0</v>
      </c>
      <c r="B2836" s="28" t="s">
        <v>1667</v>
      </c>
      <c r="C2836" s="404"/>
      <c r="D2836" s="36" t="s">
        <v>1733</v>
      </c>
      <c r="E2836" s="37"/>
      <c r="F2836" s="499"/>
      <c r="G2836" s="407"/>
      <c r="H2836" s="13"/>
      <c r="I2836" s="500"/>
    </row>
    <row r="2837" spans="1:9" ht="112.5" x14ac:dyDescent="0.2">
      <c r="A2837" s="15" t="s">
        <v>0</v>
      </c>
      <c r="B2837" s="28" t="s">
        <v>1667</v>
      </c>
      <c r="C2837" s="404"/>
      <c r="D2837" s="36" t="s">
        <v>1734</v>
      </c>
      <c r="E2837" s="37"/>
      <c r="F2837" s="499"/>
      <c r="G2837" s="407"/>
      <c r="H2837" s="13"/>
      <c r="I2837" s="500"/>
    </row>
    <row r="2838" spans="1:9" x14ac:dyDescent="0.2">
      <c r="A2838" s="15" t="s">
        <v>0</v>
      </c>
      <c r="B2838" s="28" t="s">
        <v>1667</v>
      </c>
      <c r="C2838" s="404"/>
      <c r="D2838" s="36" t="s">
        <v>1735</v>
      </c>
      <c r="E2838" s="37"/>
      <c r="F2838" s="499"/>
      <c r="G2838" s="407"/>
      <c r="H2838" s="13"/>
      <c r="I2838" s="500"/>
    </row>
    <row r="2839" spans="1:9" ht="56.25" x14ac:dyDescent="0.2">
      <c r="A2839" s="15" t="s">
        <v>0</v>
      </c>
      <c r="B2839" s="28" t="s">
        <v>1667</v>
      </c>
      <c r="C2839" s="404"/>
      <c r="D2839" s="36" t="s">
        <v>1959</v>
      </c>
      <c r="E2839" s="37"/>
      <c r="F2839" s="499"/>
      <c r="G2839" s="407"/>
      <c r="H2839" s="13"/>
      <c r="I2839" s="500"/>
    </row>
    <row r="2840" spans="1:9" x14ac:dyDescent="0.2">
      <c r="A2840" s="15" t="s">
        <v>0</v>
      </c>
      <c r="B2840" s="28" t="s">
        <v>1667</v>
      </c>
      <c r="C2840" s="404"/>
      <c r="E2840" s="37"/>
      <c r="F2840" s="499"/>
      <c r="G2840" s="407"/>
      <c r="H2840" s="13"/>
      <c r="I2840" s="500"/>
    </row>
    <row r="2841" spans="1:9" x14ac:dyDescent="0.2">
      <c r="A2841" s="15" t="s">
        <v>0</v>
      </c>
      <c r="B2841" s="28" t="s">
        <v>1667</v>
      </c>
      <c r="C2841" s="404"/>
      <c r="D2841" s="36" t="s">
        <v>1737</v>
      </c>
      <c r="E2841" s="37"/>
      <c r="F2841" s="501"/>
      <c r="G2841" s="407"/>
      <c r="H2841" s="13"/>
      <c r="I2841" s="502"/>
    </row>
    <row r="2842" spans="1:9" ht="33.75" x14ac:dyDescent="0.2">
      <c r="A2842" s="15" t="s">
        <v>0</v>
      </c>
      <c r="B2842" s="28" t="s">
        <v>1667</v>
      </c>
      <c r="C2842" s="404"/>
      <c r="D2842" s="36" t="s">
        <v>1738</v>
      </c>
      <c r="F2842" s="501"/>
      <c r="G2842" s="407"/>
      <c r="H2842" s="13"/>
      <c r="I2842" s="502"/>
    </row>
    <row r="2843" spans="1:9" x14ac:dyDescent="0.2">
      <c r="A2843" s="15" t="s">
        <v>0</v>
      </c>
      <c r="B2843" s="28" t="s">
        <v>1667</v>
      </c>
      <c r="C2843" s="404"/>
      <c r="D2843" s="36" t="s">
        <v>1739</v>
      </c>
      <c r="F2843" s="501"/>
      <c r="G2843" s="407"/>
      <c r="H2843" s="13"/>
      <c r="I2843" s="502"/>
    </row>
    <row r="2844" spans="1:9" ht="22.5" x14ac:dyDescent="0.2">
      <c r="A2844" s="15" t="s">
        <v>0</v>
      </c>
      <c r="B2844" s="28" t="s">
        <v>1667</v>
      </c>
      <c r="C2844" s="404"/>
      <c r="D2844" s="36" t="s">
        <v>1740</v>
      </c>
      <c r="F2844" s="501"/>
      <c r="G2844" s="407"/>
      <c r="H2844" s="13"/>
      <c r="I2844" s="502"/>
    </row>
    <row r="2845" spans="1:9" x14ac:dyDescent="0.2">
      <c r="A2845" s="15" t="s">
        <v>0</v>
      </c>
      <c r="B2845" s="28" t="s">
        <v>1667</v>
      </c>
      <c r="C2845" s="404"/>
      <c r="D2845" s="36" t="s">
        <v>1741</v>
      </c>
      <c r="F2845" s="501"/>
      <c r="G2845" s="407"/>
      <c r="H2845" s="13"/>
      <c r="I2845" s="502"/>
    </row>
    <row r="2846" spans="1:9" x14ac:dyDescent="0.2">
      <c r="A2846" s="15" t="s">
        <v>0</v>
      </c>
      <c r="B2846" s="28" t="s">
        <v>1667</v>
      </c>
      <c r="C2846" s="404"/>
      <c r="D2846" s="36" t="s">
        <v>1960</v>
      </c>
      <c r="F2846" s="501"/>
      <c r="G2846" s="407"/>
      <c r="H2846" s="13"/>
      <c r="I2846" s="502"/>
    </row>
    <row r="2847" spans="1:9" x14ac:dyDescent="0.2">
      <c r="A2847" s="15" t="s">
        <v>0</v>
      </c>
      <c r="B2847" s="28" t="s">
        <v>1667</v>
      </c>
      <c r="C2847" s="404"/>
      <c r="D2847" s="36" t="s">
        <v>1742</v>
      </c>
      <c r="E2847" s="37" t="s">
        <v>136</v>
      </c>
      <c r="F2847" s="343">
        <v>1</v>
      </c>
      <c r="G2847" s="407"/>
      <c r="H2847" s="408">
        <f t="shared" ref="H2847:H2859" si="56">G2847*$F2847</f>
        <v>0</v>
      </c>
      <c r="I2847" s="417"/>
    </row>
    <row r="2848" spans="1:9" x14ac:dyDescent="0.2">
      <c r="A2848" s="15" t="s">
        <v>0</v>
      </c>
      <c r="B2848" s="28" t="s">
        <v>1667</v>
      </c>
      <c r="C2848" s="404"/>
      <c r="D2848" s="36" t="s">
        <v>1743</v>
      </c>
      <c r="E2848" s="37" t="s">
        <v>136</v>
      </c>
      <c r="F2848" s="343">
        <v>1</v>
      </c>
      <c r="G2848" s="407"/>
      <c r="H2848" s="408">
        <f t="shared" si="56"/>
        <v>0</v>
      </c>
      <c r="I2848" s="417"/>
    </row>
    <row r="2849" spans="1:9" ht="22.5" x14ac:dyDescent="0.2">
      <c r="A2849" s="15" t="s">
        <v>0</v>
      </c>
      <c r="B2849" s="28" t="s">
        <v>1667</v>
      </c>
      <c r="C2849" s="404"/>
      <c r="D2849" s="36" t="s">
        <v>1744</v>
      </c>
      <c r="E2849" s="37" t="s">
        <v>136</v>
      </c>
      <c r="F2849" s="343">
        <v>1</v>
      </c>
      <c r="G2849" s="407"/>
      <c r="H2849" s="408">
        <f t="shared" si="56"/>
        <v>0</v>
      </c>
      <c r="I2849" s="417"/>
    </row>
    <row r="2850" spans="1:9" x14ac:dyDescent="0.2">
      <c r="A2850" s="15" t="s">
        <v>0</v>
      </c>
      <c r="B2850" s="28" t="s">
        <v>1667</v>
      </c>
      <c r="C2850" s="404"/>
      <c r="D2850" s="36" t="s">
        <v>1745</v>
      </c>
      <c r="E2850" s="37" t="s">
        <v>136</v>
      </c>
      <c r="F2850" s="343">
        <v>2</v>
      </c>
      <c r="G2850" s="407"/>
      <c r="H2850" s="408">
        <f t="shared" si="56"/>
        <v>0</v>
      </c>
      <c r="I2850" s="417"/>
    </row>
    <row r="2851" spans="1:9" x14ac:dyDescent="0.2">
      <c r="A2851" s="15" t="s">
        <v>0</v>
      </c>
      <c r="B2851" s="28" t="s">
        <v>1667</v>
      </c>
      <c r="C2851" s="404"/>
      <c r="D2851" s="36" t="s">
        <v>1746</v>
      </c>
      <c r="E2851" s="37" t="s">
        <v>136</v>
      </c>
      <c r="F2851" s="343">
        <v>2</v>
      </c>
      <c r="G2851" s="407"/>
      <c r="H2851" s="408">
        <f t="shared" si="56"/>
        <v>0</v>
      </c>
      <c r="I2851" s="417"/>
    </row>
    <row r="2852" spans="1:9" x14ac:dyDescent="0.2">
      <c r="A2852" s="15" t="s">
        <v>0</v>
      </c>
      <c r="B2852" s="28" t="s">
        <v>1667</v>
      </c>
      <c r="C2852" s="404"/>
      <c r="D2852" s="36" t="s">
        <v>1747</v>
      </c>
      <c r="E2852" s="37" t="s">
        <v>136</v>
      </c>
      <c r="F2852" s="343">
        <v>2</v>
      </c>
      <c r="G2852" s="407"/>
      <c r="H2852" s="408">
        <f t="shared" si="56"/>
        <v>0</v>
      </c>
      <c r="I2852" s="417"/>
    </row>
    <row r="2853" spans="1:9" x14ac:dyDescent="0.2">
      <c r="A2853" s="15" t="s">
        <v>0</v>
      </c>
      <c r="B2853" s="28" t="s">
        <v>1667</v>
      </c>
      <c r="C2853" s="404"/>
      <c r="D2853" s="36" t="s">
        <v>1961</v>
      </c>
      <c r="E2853" s="37" t="s">
        <v>136</v>
      </c>
      <c r="F2853" s="343">
        <v>1</v>
      </c>
      <c r="G2853" s="407"/>
      <c r="H2853" s="408">
        <f t="shared" si="56"/>
        <v>0</v>
      </c>
      <c r="I2853" s="417"/>
    </row>
    <row r="2854" spans="1:9" x14ac:dyDescent="0.2">
      <c r="A2854" s="15" t="s">
        <v>0</v>
      </c>
      <c r="B2854" s="28" t="s">
        <v>1667</v>
      </c>
      <c r="C2854" s="404"/>
      <c r="D2854" s="36" t="s">
        <v>1962</v>
      </c>
      <c r="E2854" s="37" t="s">
        <v>136</v>
      </c>
      <c r="F2854" s="343">
        <v>1</v>
      </c>
      <c r="G2854" s="407"/>
      <c r="H2854" s="408">
        <f t="shared" si="56"/>
        <v>0</v>
      </c>
      <c r="I2854" s="417"/>
    </row>
    <row r="2855" spans="1:9" x14ac:dyDescent="0.2">
      <c r="A2855" s="15" t="s">
        <v>0</v>
      </c>
      <c r="B2855" s="28" t="s">
        <v>1667</v>
      </c>
      <c r="C2855" s="404"/>
      <c r="D2855" s="36" t="s">
        <v>1963</v>
      </c>
      <c r="E2855" s="37" t="s">
        <v>136</v>
      </c>
      <c r="F2855" s="343">
        <v>3</v>
      </c>
      <c r="G2855" s="407"/>
      <c r="H2855" s="408">
        <f t="shared" si="56"/>
        <v>0</v>
      </c>
      <c r="I2855" s="417"/>
    </row>
    <row r="2856" spans="1:9" x14ac:dyDescent="0.2">
      <c r="A2856" s="15" t="s">
        <v>0</v>
      </c>
      <c r="B2856" s="28" t="s">
        <v>1667</v>
      </c>
      <c r="C2856" s="404"/>
      <c r="D2856" s="36" t="s">
        <v>1964</v>
      </c>
      <c r="E2856" s="37" t="s">
        <v>136</v>
      </c>
      <c r="F2856" s="343">
        <v>5</v>
      </c>
      <c r="G2856" s="407"/>
      <c r="H2856" s="408">
        <f t="shared" si="56"/>
        <v>0</v>
      </c>
      <c r="I2856" s="417"/>
    </row>
    <row r="2857" spans="1:9" x14ac:dyDescent="0.2">
      <c r="A2857" s="15" t="s">
        <v>0</v>
      </c>
      <c r="B2857" s="28" t="s">
        <v>1667</v>
      </c>
      <c r="C2857" s="404"/>
      <c r="D2857" s="36" t="s">
        <v>1752</v>
      </c>
      <c r="E2857" s="37" t="s">
        <v>136</v>
      </c>
      <c r="F2857" s="343">
        <f>F2853+F2854</f>
        <v>2</v>
      </c>
      <c r="G2857" s="407"/>
      <c r="H2857" s="408">
        <f t="shared" si="56"/>
        <v>0</v>
      </c>
      <c r="I2857" s="417"/>
    </row>
    <row r="2858" spans="1:9" x14ac:dyDescent="0.2">
      <c r="A2858" s="15" t="s">
        <v>0</v>
      </c>
      <c r="B2858" s="28" t="s">
        <v>1667</v>
      </c>
      <c r="C2858" s="404"/>
      <c r="D2858" s="36" t="s">
        <v>1753</v>
      </c>
      <c r="E2858" s="37" t="s">
        <v>136</v>
      </c>
      <c r="F2858" s="343">
        <f>F2855</f>
        <v>3</v>
      </c>
      <c r="G2858" s="407"/>
      <c r="H2858" s="408">
        <f t="shared" si="56"/>
        <v>0</v>
      </c>
      <c r="I2858" s="417"/>
    </row>
    <row r="2859" spans="1:9" x14ac:dyDescent="0.2">
      <c r="A2859" s="15" t="s">
        <v>0</v>
      </c>
      <c r="B2859" s="28" t="s">
        <v>1667</v>
      </c>
      <c r="C2859" s="404"/>
      <c r="D2859" s="36" t="s">
        <v>1754</v>
      </c>
      <c r="E2859" s="37" t="s">
        <v>136</v>
      </c>
      <c r="F2859" s="343">
        <f>F2856</f>
        <v>5</v>
      </c>
      <c r="G2859" s="407"/>
      <c r="H2859" s="408">
        <f t="shared" si="56"/>
        <v>0</v>
      </c>
      <c r="I2859" s="417"/>
    </row>
    <row r="2860" spans="1:9" x14ac:dyDescent="0.2">
      <c r="A2860" s="15" t="s">
        <v>0</v>
      </c>
      <c r="B2860" s="28" t="s">
        <v>1667</v>
      </c>
      <c r="C2860" s="404"/>
      <c r="F2860" s="501"/>
      <c r="G2860" s="407"/>
      <c r="H2860" s="13"/>
      <c r="I2860" s="502"/>
    </row>
    <row r="2861" spans="1:9" ht="33.75" x14ac:dyDescent="0.2">
      <c r="A2861" s="15" t="s">
        <v>0</v>
      </c>
      <c r="B2861" s="28" t="s">
        <v>1667</v>
      </c>
      <c r="C2861" s="404" t="s">
        <v>108</v>
      </c>
      <c r="D2861" s="387" t="s">
        <v>1729</v>
      </c>
      <c r="E2861" s="15" t="s">
        <v>1094</v>
      </c>
      <c r="F2861" s="343">
        <v>1</v>
      </c>
      <c r="G2861" s="407"/>
      <c r="H2861" s="408">
        <f>$F2861*G2861</f>
        <v>0</v>
      </c>
      <c r="I2861" s="417"/>
    </row>
    <row r="2862" spans="1:9" ht="33.75" hidden="1" x14ac:dyDescent="0.2">
      <c r="A2862" s="15" t="s">
        <v>0</v>
      </c>
      <c r="C2862" s="404" t="s">
        <v>111</v>
      </c>
      <c r="D2862" s="405" t="s">
        <v>1419</v>
      </c>
      <c r="E2862" s="15" t="s">
        <v>1094</v>
      </c>
      <c r="F2862" s="343">
        <v>1</v>
      </c>
      <c r="G2862" s="407"/>
      <c r="H2862" s="408">
        <f>$F2862*G2862</f>
        <v>0</v>
      </c>
      <c r="I2862" s="494"/>
    </row>
    <row r="2863" spans="1:9" hidden="1" x14ac:dyDescent="0.2">
      <c r="A2863" s="15" t="s">
        <v>0</v>
      </c>
      <c r="C2863" s="404"/>
      <c r="D2863" s="405"/>
      <c r="E2863" s="30"/>
      <c r="F2863" s="493"/>
      <c r="G2863" s="407"/>
      <c r="H2863" s="13"/>
      <c r="I2863" s="494"/>
    </row>
    <row r="2864" spans="1:9" ht="22.5" x14ac:dyDescent="0.2">
      <c r="A2864" s="15" t="s">
        <v>0</v>
      </c>
      <c r="B2864" s="28" t="s">
        <v>1667</v>
      </c>
      <c r="C2864" s="400">
        <v>2</v>
      </c>
      <c r="D2864" s="36" t="s">
        <v>1755</v>
      </c>
      <c r="F2864" s="501"/>
      <c r="G2864" s="407"/>
      <c r="H2864" s="13"/>
      <c r="I2864" s="502"/>
    </row>
    <row r="2865" spans="1:9" x14ac:dyDescent="0.2">
      <c r="A2865" s="15" t="s">
        <v>0</v>
      </c>
      <c r="B2865" s="28" t="s">
        <v>1667</v>
      </c>
      <c r="C2865" s="404"/>
      <c r="D2865" s="36" t="s">
        <v>1756</v>
      </c>
      <c r="E2865" s="37"/>
      <c r="F2865" s="501"/>
      <c r="G2865" s="407"/>
      <c r="H2865" s="13"/>
      <c r="I2865" s="502"/>
    </row>
    <row r="2866" spans="1:9" ht="78.75" x14ac:dyDescent="0.2">
      <c r="A2866" s="15" t="s">
        <v>0</v>
      </c>
      <c r="B2866" s="28" t="s">
        <v>1667</v>
      </c>
      <c r="C2866" s="404"/>
      <c r="D2866" s="379" t="s">
        <v>1757</v>
      </c>
      <c r="E2866" s="15" t="s">
        <v>1094</v>
      </c>
      <c r="F2866" s="343">
        <v>1</v>
      </c>
      <c r="G2866" s="407"/>
      <c r="H2866" s="408">
        <f>$F2866*G2866</f>
        <v>0</v>
      </c>
      <c r="I2866" s="417"/>
    </row>
    <row r="2867" spans="1:9" ht="33.75" x14ac:dyDescent="0.2">
      <c r="A2867" s="15" t="s">
        <v>0</v>
      </c>
      <c r="B2867" s="28" t="s">
        <v>1667</v>
      </c>
      <c r="C2867" s="404"/>
      <c r="D2867" s="379" t="s">
        <v>1758</v>
      </c>
      <c r="E2867" s="15" t="s">
        <v>1094</v>
      </c>
      <c r="F2867" s="343">
        <v>1</v>
      </c>
      <c r="G2867" s="407"/>
      <c r="H2867" s="408">
        <f>$F2867*G2867</f>
        <v>0</v>
      </c>
      <c r="I2867" s="417"/>
    </row>
    <row r="2868" spans="1:9" ht="56.25" x14ac:dyDescent="0.2">
      <c r="A2868" s="15" t="s">
        <v>0</v>
      </c>
      <c r="B2868" s="28" t="s">
        <v>1667</v>
      </c>
      <c r="C2868" s="400"/>
      <c r="D2868" s="402" t="s">
        <v>1759</v>
      </c>
      <c r="E2868" s="37" t="s">
        <v>1094</v>
      </c>
      <c r="F2868" s="418">
        <v>1</v>
      </c>
      <c r="G2868" s="407"/>
      <c r="H2868" s="408">
        <f>$F2868*G2868</f>
        <v>0</v>
      </c>
      <c r="I2868" s="419"/>
    </row>
    <row r="2869" spans="1:9" x14ac:dyDescent="0.2">
      <c r="A2869" s="15" t="s">
        <v>0</v>
      </c>
      <c r="B2869" s="28" t="s">
        <v>1667</v>
      </c>
      <c r="C2869" s="404"/>
      <c r="D2869" s="421" t="s">
        <v>1760</v>
      </c>
      <c r="E2869" s="37" t="s">
        <v>136</v>
      </c>
      <c r="F2869" s="343">
        <v>1</v>
      </c>
      <c r="G2869" s="407"/>
      <c r="H2869" s="408">
        <f>$F2869*G2869</f>
        <v>0</v>
      </c>
      <c r="I2869" s="417"/>
    </row>
    <row r="2870" spans="1:9" ht="33.75" x14ac:dyDescent="0.2">
      <c r="A2870" s="15" t="s">
        <v>0</v>
      </c>
      <c r="B2870" s="28" t="s">
        <v>1667</v>
      </c>
      <c r="C2870" s="400"/>
      <c r="D2870" s="503" t="s">
        <v>1761</v>
      </c>
      <c r="E2870" s="401"/>
      <c r="F2870" s="374"/>
      <c r="G2870" s="407"/>
      <c r="H2870" s="29" t="str">
        <f>IF(AND(F2870&gt;0,G2870&gt;0),F2870*G2870,"")</f>
        <v/>
      </c>
      <c r="I2870" s="376"/>
    </row>
    <row r="2871" spans="1:9" ht="90" x14ac:dyDescent="0.2">
      <c r="A2871" s="15" t="s">
        <v>0</v>
      </c>
      <c r="B2871" s="28" t="s">
        <v>1667</v>
      </c>
      <c r="C2871" s="410"/>
      <c r="D2871" s="383" t="s">
        <v>1762</v>
      </c>
      <c r="E2871" s="401"/>
      <c r="F2871" s="374"/>
      <c r="G2871" s="407"/>
      <c r="H2871" s="29" t="str">
        <f>IF(AND(F2871&gt;0,G2871&gt;0),F2871*G2871,"")</f>
        <v/>
      </c>
      <c r="I2871" s="376"/>
    </row>
    <row r="2872" spans="1:9" ht="22.5" x14ac:dyDescent="0.2">
      <c r="A2872" s="15" t="s">
        <v>0</v>
      </c>
      <c r="B2872" s="28" t="s">
        <v>1667</v>
      </c>
      <c r="C2872" s="410"/>
      <c r="D2872" s="383" t="s">
        <v>1763</v>
      </c>
      <c r="E2872" s="37"/>
      <c r="F2872" s="418"/>
      <c r="G2872" s="407"/>
      <c r="H2872" s="408"/>
      <c r="I2872" s="419"/>
    </row>
    <row r="2873" spans="1:9" ht="33.75" x14ac:dyDescent="0.2">
      <c r="A2873" s="15" t="s">
        <v>0</v>
      </c>
      <c r="B2873" s="28" t="s">
        <v>1667</v>
      </c>
      <c r="C2873" s="404" t="s">
        <v>108</v>
      </c>
      <c r="D2873" s="387" t="s">
        <v>1729</v>
      </c>
      <c r="E2873" s="37" t="s">
        <v>136</v>
      </c>
      <c r="F2873" s="418">
        <v>1</v>
      </c>
      <c r="G2873" s="407"/>
      <c r="H2873" s="408">
        <f>$F2873*G2873</f>
        <v>0</v>
      </c>
      <c r="I2873" s="376"/>
    </row>
    <row r="2874" spans="1:9" ht="33.75" hidden="1" x14ac:dyDescent="0.2">
      <c r="A2874" s="15" t="s">
        <v>0</v>
      </c>
      <c r="B2874" s="28"/>
      <c r="C2874" s="404" t="s">
        <v>111</v>
      </c>
      <c r="D2874" s="405" t="s">
        <v>1419</v>
      </c>
      <c r="E2874" s="37" t="s">
        <v>136</v>
      </c>
      <c r="F2874" s="418">
        <v>1</v>
      </c>
      <c r="G2874" s="407"/>
      <c r="H2874" s="408">
        <f>$F2874*G2874</f>
        <v>0</v>
      </c>
      <c r="I2874" s="376"/>
    </row>
    <row r="2875" spans="1:9" hidden="1" x14ac:dyDescent="0.2">
      <c r="A2875" s="15" t="s">
        <v>0</v>
      </c>
      <c r="B2875" s="28"/>
      <c r="C2875" s="410"/>
      <c r="D2875" s="383"/>
      <c r="E2875" s="401"/>
      <c r="F2875" s="374"/>
      <c r="G2875" s="407"/>
      <c r="H2875" s="29"/>
      <c r="I2875" s="376"/>
    </row>
    <row r="2876" spans="1:9" hidden="1" x14ac:dyDescent="0.2">
      <c r="A2876" s="15" t="s">
        <v>0</v>
      </c>
      <c r="B2876" s="28"/>
      <c r="C2876" s="410"/>
      <c r="D2876" s="387" t="s">
        <v>1764</v>
      </c>
      <c r="E2876" s="401"/>
      <c r="F2876" s="374"/>
      <c r="G2876" s="407"/>
      <c r="H2876" s="29"/>
      <c r="I2876" s="376"/>
    </row>
    <row r="2877" spans="1:9" hidden="1" x14ac:dyDescent="0.2">
      <c r="A2877" s="15" t="s">
        <v>0</v>
      </c>
      <c r="B2877" s="28"/>
      <c r="C2877" s="410"/>
      <c r="D2877" s="387" t="s">
        <v>1965</v>
      </c>
      <c r="E2877" s="37" t="s">
        <v>136</v>
      </c>
      <c r="F2877" s="418">
        <v>4</v>
      </c>
      <c r="G2877" s="407"/>
      <c r="H2877" s="408">
        <f>$F2877*G2877</f>
        <v>0</v>
      </c>
      <c r="I2877" s="419"/>
    </row>
    <row r="2878" spans="1:9" hidden="1" x14ac:dyDescent="0.2">
      <c r="A2878" s="15" t="s">
        <v>0</v>
      </c>
      <c r="B2878" s="28"/>
      <c r="C2878" s="404"/>
      <c r="D2878" s="383"/>
      <c r="F2878" s="501"/>
      <c r="G2878" s="407"/>
      <c r="H2878" s="13"/>
      <c r="I2878" s="502"/>
    </row>
    <row r="2879" spans="1:9" ht="22.5" x14ac:dyDescent="0.2">
      <c r="A2879" s="15" t="s">
        <v>0</v>
      </c>
      <c r="B2879" s="28" t="s">
        <v>1667</v>
      </c>
      <c r="C2879" s="400">
        <v>3</v>
      </c>
      <c r="D2879" s="364" t="s">
        <v>1769</v>
      </c>
      <c r="F2879" s="345"/>
      <c r="G2879" s="407"/>
      <c r="H2879" s="13"/>
      <c r="I2879" s="378"/>
    </row>
    <row r="2880" spans="1:9" x14ac:dyDescent="0.2">
      <c r="A2880" s="15" t="s">
        <v>0</v>
      </c>
      <c r="B2880" s="28" t="s">
        <v>1667</v>
      </c>
      <c r="C2880" s="404"/>
      <c r="D2880" s="36" t="s">
        <v>1770</v>
      </c>
      <c r="F2880" s="345"/>
      <c r="G2880" s="407"/>
      <c r="H2880" s="13"/>
      <c r="I2880" s="378"/>
    </row>
    <row r="2881" spans="1:9" x14ac:dyDescent="0.2">
      <c r="A2881" s="15" t="s">
        <v>0</v>
      </c>
      <c r="B2881" s="28" t="s">
        <v>1667</v>
      </c>
      <c r="C2881" s="404"/>
      <c r="D2881" s="36" t="s">
        <v>1771</v>
      </c>
      <c r="F2881" s="345"/>
      <c r="G2881" s="407"/>
      <c r="H2881" s="13"/>
      <c r="I2881" s="378"/>
    </row>
    <row r="2882" spans="1:9" x14ac:dyDescent="0.2">
      <c r="A2882" s="15" t="s">
        <v>0</v>
      </c>
      <c r="B2882" s="28" t="s">
        <v>1667</v>
      </c>
      <c r="C2882" s="404"/>
      <c r="D2882" s="36" t="s">
        <v>1772</v>
      </c>
      <c r="F2882" s="345"/>
      <c r="G2882" s="407"/>
      <c r="H2882" s="13"/>
      <c r="I2882" s="378"/>
    </row>
    <row r="2883" spans="1:9" x14ac:dyDescent="0.2">
      <c r="A2883" s="15" t="s">
        <v>0</v>
      </c>
      <c r="B2883" s="28" t="s">
        <v>1667</v>
      </c>
      <c r="C2883" s="404"/>
      <c r="D2883" s="36" t="s">
        <v>1773</v>
      </c>
      <c r="F2883" s="345"/>
      <c r="G2883" s="407"/>
      <c r="H2883" s="13"/>
      <c r="I2883" s="378"/>
    </row>
    <row r="2884" spans="1:9" x14ac:dyDescent="0.2">
      <c r="A2884" s="15" t="s">
        <v>0</v>
      </c>
      <c r="B2884" s="28" t="s">
        <v>1667</v>
      </c>
      <c r="C2884" s="404"/>
      <c r="D2884" s="36" t="s">
        <v>1774</v>
      </c>
      <c r="F2884" s="345"/>
      <c r="G2884" s="407"/>
      <c r="H2884" s="13"/>
      <c r="I2884" s="378"/>
    </row>
    <row r="2885" spans="1:9" x14ac:dyDescent="0.2">
      <c r="A2885" s="15" t="s">
        <v>0</v>
      </c>
      <c r="B2885" s="28" t="s">
        <v>1667</v>
      </c>
      <c r="C2885" s="404"/>
      <c r="D2885" s="36" t="s">
        <v>1775</v>
      </c>
      <c r="E2885" s="15" t="s">
        <v>1094</v>
      </c>
      <c r="F2885" s="343">
        <v>1</v>
      </c>
      <c r="G2885" s="407"/>
      <c r="H2885" s="408">
        <f>$F2885*G2885</f>
        <v>0</v>
      </c>
      <c r="I2885" s="417"/>
    </row>
    <row r="2886" spans="1:9" ht="12.75" hidden="1" x14ac:dyDescent="0.2">
      <c r="A2886" s="15" t="s">
        <v>0</v>
      </c>
      <c r="B2886" s="429"/>
      <c r="C2886" s="401"/>
      <c r="D2886" s="389"/>
      <c r="E2886" s="412"/>
      <c r="F2886" s="413"/>
      <c r="G2886" s="407"/>
      <c r="H2886" s="29"/>
      <c r="I2886" s="414"/>
    </row>
    <row r="2887" spans="1:9" hidden="1" x14ac:dyDescent="0.2">
      <c r="A2887" s="15" t="s">
        <v>0</v>
      </c>
      <c r="B2887" s="28"/>
      <c r="C2887" s="400">
        <v>4</v>
      </c>
      <c r="D2887" s="389" t="s">
        <v>1777</v>
      </c>
      <c r="E2887" s="37" t="s">
        <v>1094</v>
      </c>
      <c r="F2887" s="418">
        <v>1</v>
      </c>
      <c r="G2887" s="407"/>
      <c r="H2887" s="408">
        <f>$F2887*G2887</f>
        <v>0</v>
      </c>
      <c r="I2887" s="419"/>
    </row>
    <row r="2888" spans="1:9" hidden="1" x14ac:dyDescent="0.2">
      <c r="A2888" s="15" t="s">
        <v>0</v>
      </c>
      <c r="B2888" s="28"/>
      <c r="C2888" s="401"/>
      <c r="D2888" s="389"/>
      <c r="E2888" s="37"/>
      <c r="F2888" s="374"/>
      <c r="G2888" s="407"/>
      <c r="H2888" s="29"/>
      <c r="I2888" s="376"/>
    </row>
    <row r="2889" spans="1:9" hidden="1" x14ac:dyDescent="0.2">
      <c r="A2889" s="15" t="s">
        <v>221</v>
      </c>
      <c r="B2889" s="347"/>
      <c r="C2889" s="422" t="s">
        <v>1951</v>
      </c>
      <c r="D2889" s="423" t="str">
        <f>"UKUPNO: "&amp;D2779</f>
        <v>UKUPNO: PRATEĆE ELEKTROINSTALACIJE</v>
      </c>
      <c r="E2889" s="424"/>
      <c r="F2889" s="425"/>
      <c r="G2889" s="426"/>
      <c r="H2889" s="348">
        <f>SUM(H2796:H2888)</f>
        <v>0</v>
      </c>
      <c r="I2889" s="427"/>
    </row>
    <row r="2890" spans="1:9" hidden="1" x14ac:dyDescent="0.2">
      <c r="A2890" s="15" t="s">
        <v>0</v>
      </c>
      <c r="B2890" s="28"/>
      <c r="C2890" s="398" t="s">
        <v>1966</v>
      </c>
      <c r="D2890" s="399" t="s">
        <v>1967</v>
      </c>
      <c r="E2890" s="28"/>
      <c r="F2890" s="374"/>
      <c r="G2890" s="407"/>
      <c r="H2890" s="29"/>
      <c r="I2890" s="376"/>
    </row>
    <row r="2891" spans="1:9" hidden="1" x14ac:dyDescent="0.2">
      <c r="A2891" s="15" t="s">
        <v>0</v>
      </c>
      <c r="B2891" s="28"/>
      <c r="C2891" s="410"/>
      <c r="D2891" s="387"/>
      <c r="E2891" s="37"/>
      <c r="F2891" s="374"/>
      <c r="G2891" s="407"/>
      <c r="H2891" s="29"/>
      <c r="I2891" s="376"/>
    </row>
    <row r="2892" spans="1:9" x14ac:dyDescent="0.2">
      <c r="A2892" s="15" t="s">
        <v>0</v>
      </c>
      <c r="B2892" s="28" t="s">
        <v>1100</v>
      </c>
      <c r="C2892" s="400">
        <v>1</v>
      </c>
      <c r="D2892" s="389" t="s">
        <v>1968</v>
      </c>
      <c r="E2892" s="37"/>
      <c r="F2892" s="374"/>
      <c r="G2892" s="407"/>
      <c r="H2892" s="29"/>
      <c r="I2892" s="376"/>
    </row>
    <row r="2893" spans="1:9" x14ac:dyDescent="0.2">
      <c r="A2893" s="15" t="s">
        <v>0</v>
      </c>
      <c r="B2893" s="28" t="s">
        <v>1100</v>
      </c>
      <c r="C2893" s="401"/>
      <c r="D2893" s="389" t="s">
        <v>1969</v>
      </c>
      <c r="E2893" s="37"/>
      <c r="F2893" s="374"/>
      <c r="G2893" s="407"/>
      <c r="H2893" s="29"/>
      <c r="I2893" s="376"/>
    </row>
    <row r="2894" spans="1:9" x14ac:dyDescent="0.2">
      <c r="A2894" s="15" t="s">
        <v>0</v>
      </c>
      <c r="B2894" s="28" t="s">
        <v>1100</v>
      </c>
      <c r="C2894" s="401"/>
      <c r="D2894" s="389" t="s">
        <v>1970</v>
      </c>
      <c r="E2894" s="37"/>
      <c r="F2894" s="374"/>
      <c r="G2894" s="407"/>
      <c r="H2894" s="29"/>
      <c r="I2894" s="376"/>
    </row>
    <row r="2895" spans="1:9" x14ac:dyDescent="0.2">
      <c r="A2895" s="15" t="s">
        <v>0</v>
      </c>
      <c r="B2895" s="28" t="s">
        <v>1100</v>
      </c>
      <c r="C2895" s="401"/>
      <c r="D2895" s="389" t="s">
        <v>1971</v>
      </c>
      <c r="E2895" s="37"/>
      <c r="F2895" s="374"/>
      <c r="G2895" s="407"/>
      <c r="H2895" s="29"/>
      <c r="I2895" s="376"/>
    </row>
    <row r="2896" spans="1:9" x14ac:dyDescent="0.2">
      <c r="A2896" s="15" t="s">
        <v>0</v>
      </c>
      <c r="B2896" s="28" t="s">
        <v>1100</v>
      </c>
      <c r="C2896" s="401"/>
      <c r="D2896" s="389" t="s">
        <v>1972</v>
      </c>
      <c r="E2896" s="37"/>
      <c r="F2896" s="374"/>
      <c r="G2896" s="407"/>
      <c r="H2896" s="29"/>
      <c r="I2896" s="376"/>
    </row>
    <row r="2897" spans="1:9" x14ac:dyDescent="0.2">
      <c r="A2897" s="15" t="s">
        <v>0</v>
      </c>
      <c r="B2897" s="28" t="s">
        <v>1100</v>
      </c>
      <c r="C2897" s="401"/>
      <c r="D2897" s="389" t="s">
        <v>1973</v>
      </c>
      <c r="E2897" s="37"/>
      <c r="F2897" s="374"/>
      <c r="G2897" s="407"/>
      <c r="H2897" s="29"/>
      <c r="I2897" s="376"/>
    </row>
    <row r="2898" spans="1:9" x14ac:dyDescent="0.2">
      <c r="A2898" s="15" t="s">
        <v>0</v>
      </c>
      <c r="B2898" s="28" t="s">
        <v>1100</v>
      </c>
      <c r="C2898" s="401"/>
      <c r="D2898" s="389" t="s">
        <v>1974</v>
      </c>
      <c r="E2898" s="37"/>
      <c r="F2898" s="374"/>
      <c r="G2898" s="407"/>
      <c r="H2898" s="29"/>
      <c r="I2898" s="376"/>
    </row>
    <row r="2899" spans="1:9" x14ac:dyDescent="0.2">
      <c r="A2899" s="15" t="s">
        <v>0</v>
      </c>
      <c r="B2899" s="28" t="s">
        <v>1100</v>
      </c>
      <c r="C2899" s="401"/>
      <c r="D2899" s="389" t="s">
        <v>1975</v>
      </c>
      <c r="E2899" s="37"/>
      <c r="F2899" s="374"/>
      <c r="G2899" s="407"/>
      <c r="H2899" s="29"/>
      <c r="I2899" s="376"/>
    </row>
    <row r="2900" spans="1:9" ht="22.5" x14ac:dyDescent="0.2">
      <c r="A2900" s="15" t="s">
        <v>0</v>
      </c>
      <c r="B2900" s="28" t="s">
        <v>1100</v>
      </c>
      <c r="C2900" s="401"/>
      <c r="D2900" s="389" t="s">
        <v>1976</v>
      </c>
      <c r="E2900" s="37"/>
      <c r="F2900" s="418"/>
      <c r="G2900" s="407"/>
      <c r="H2900" s="408"/>
      <c r="I2900" s="419"/>
    </row>
    <row r="2901" spans="1:9" ht="33.75" x14ac:dyDescent="0.2">
      <c r="A2901" s="15" t="s">
        <v>0</v>
      </c>
      <c r="B2901" s="28" t="s">
        <v>1100</v>
      </c>
      <c r="C2901" s="404" t="s">
        <v>108</v>
      </c>
      <c r="D2901" s="387" t="s">
        <v>1729</v>
      </c>
      <c r="E2901" s="37" t="s">
        <v>136</v>
      </c>
      <c r="F2901" s="418">
        <v>2</v>
      </c>
      <c r="G2901" s="407"/>
      <c r="H2901" s="408">
        <f>$F2901*G2901</f>
        <v>0</v>
      </c>
      <c r="I2901" s="419"/>
    </row>
    <row r="2902" spans="1:9" ht="33.75" hidden="1" x14ac:dyDescent="0.2">
      <c r="A2902" s="15" t="s">
        <v>0</v>
      </c>
      <c r="B2902" s="28"/>
      <c r="C2902" s="404" t="s">
        <v>111</v>
      </c>
      <c r="D2902" s="405" t="s">
        <v>1419</v>
      </c>
      <c r="E2902" s="37" t="s">
        <v>136</v>
      </c>
      <c r="F2902" s="418">
        <v>2</v>
      </c>
      <c r="G2902" s="407"/>
      <c r="H2902" s="408">
        <f>$F2902*G2902</f>
        <v>0</v>
      </c>
      <c r="I2902" s="419"/>
    </row>
    <row r="2903" spans="1:9" hidden="1" x14ac:dyDescent="0.2">
      <c r="A2903" s="15" t="s">
        <v>0</v>
      </c>
      <c r="B2903" s="28"/>
      <c r="C2903" s="401"/>
      <c r="D2903" s="389"/>
      <c r="E2903" s="37"/>
      <c r="F2903" s="374"/>
      <c r="G2903" s="407"/>
      <c r="H2903" s="29"/>
      <c r="I2903" s="376"/>
    </row>
    <row r="2904" spans="1:9" x14ac:dyDescent="0.2">
      <c r="A2904" s="15" t="s">
        <v>0</v>
      </c>
      <c r="B2904" s="28" t="s">
        <v>1100</v>
      </c>
      <c r="C2904" s="401"/>
      <c r="D2904" s="389" t="s">
        <v>1977</v>
      </c>
      <c r="E2904" s="37"/>
      <c r="F2904" s="374"/>
      <c r="G2904" s="407"/>
      <c r="H2904" s="29"/>
      <c r="I2904" s="376"/>
    </row>
    <row r="2905" spans="1:9" x14ac:dyDescent="0.2">
      <c r="A2905" s="15" t="s">
        <v>0</v>
      </c>
      <c r="B2905" s="28" t="s">
        <v>1100</v>
      </c>
      <c r="C2905" s="401"/>
      <c r="D2905" s="389" t="s">
        <v>1970</v>
      </c>
      <c r="E2905" s="37"/>
      <c r="F2905" s="374"/>
      <c r="G2905" s="407"/>
      <c r="H2905" s="29"/>
      <c r="I2905" s="376"/>
    </row>
    <row r="2906" spans="1:9" x14ac:dyDescent="0.2">
      <c r="A2906" s="15" t="s">
        <v>0</v>
      </c>
      <c r="B2906" s="28" t="s">
        <v>1100</v>
      </c>
      <c r="C2906" s="401"/>
      <c r="D2906" s="389" t="s">
        <v>1971</v>
      </c>
      <c r="E2906" s="37"/>
      <c r="F2906" s="374"/>
      <c r="G2906" s="407"/>
      <c r="H2906" s="29"/>
      <c r="I2906" s="376"/>
    </row>
    <row r="2907" spans="1:9" x14ac:dyDescent="0.2">
      <c r="A2907" s="15" t="s">
        <v>0</v>
      </c>
      <c r="B2907" s="28" t="s">
        <v>1100</v>
      </c>
      <c r="C2907" s="401"/>
      <c r="D2907" s="389" t="s">
        <v>1972</v>
      </c>
      <c r="E2907" s="37"/>
      <c r="F2907" s="374"/>
      <c r="G2907" s="407"/>
      <c r="H2907" s="29"/>
      <c r="I2907" s="376"/>
    </row>
    <row r="2908" spans="1:9" x14ac:dyDescent="0.2">
      <c r="A2908" s="15" t="s">
        <v>0</v>
      </c>
      <c r="B2908" s="28" t="s">
        <v>1100</v>
      </c>
      <c r="C2908" s="401"/>
      <c r="D2908" s="389" t="s">
        <v>1973</v>
      </c>
      <c r="E2908" s="37"/>
      <c r="F2908" s="374"/>
      <c r="G2908" s="407"/>
      <c r="H2908" s="29"/>
      <c r="I2908" s="376"/>
    </row>
    <row r="2909" spans="1:9" x14ac:dyDescent="0.2">
      <c r="A2909" s="15" t="s">
        <v>0</v>
      </c>
      <c r="B2909" s="28" t="s">
        <v>1100</v>
      </c>
      <c r="C2909" s="401"/>
      <c r="D2909" s="389" t="s">
        <v>1974</v>
      </c>
      <c r="E2909" s="37"/>
      <c r="F2909" s="374"/>
      <c r="G2909" s="407"/>
      <c r="H2909" s="29"/>
      <c r="I2909" s="376"/>
    </row>
    <row r="2910" spans="1:9" x14ac:dyDescent="0.2">
      <c r="A2910" s="15" t="s">
        <v>0</v>
      </c>
      <c r="B2910" s="28" t="s">
        <v>1100</v>
      </c>
      <c r="C2910" s="401"/>
      <c r="D2910" s="389" t="s">
        <v>1975</v>
      </c>
      <c r="E2910" s="37"/>
      <c r="F2910" s="374"/>
      <c r="G2910" s="407"/>
      <c r="H2910" s="29"/>
      <c r="I2910" s="376"/>
    </row>
    <row r="2911" spans="1:9" ht="22.5" x14ac:dyDescent="0.2">
      <c r="A2911" s="15" t="s">
        <v>0</v>
      </c>
      <c r="B2911" s="28" t="s">
        <v>1100</v>
      </c>
      <c r="C2911" s="401"/>
      <c r="D2911" s="389" t="s">
        <v>1976</v>
      </c>
      <c r="E2911" s="37"/>
      <c r="F2911" s="418"/>
      <c r="G2911" s="407"/>
      <c r="H2911" s="408"/>
      <c r="I2911" s="419"/>
    </row>
    <row r="2912" spans="1:9" ht="33.75" x14ac:dyDescent="0.2">
      <c r="A2912" s="15" t="s">
        <v>0</v>
      </c>
      <c r="B2912" s="28" t="s">
        <v>1100</v>
      </c>
      <c r="C2912" s="404" t="s">
        <v>108</v>
      </c>
      <c r="D2912" s="387" t="s">
        <v>1729</v>
      </c>
      <c r="E2912" s="37" t="s">
        <v>136</v>
      </c>
      <c r="F2912" s="418">
        <v>2</v>
      </c>
      <c r="G2912" s="407"/>
      <c r="H2912" s="408">
        <f>$F2912*G2912</f>
        <v>0</v>
      </c>
      <c r="I2912" s="419"/>
    </row>
    <row r="2913" spans="1:9" ht="33.75" hidden="1" x14ac:dyDescent="0.2">
      <c r="A2913" s="15" t="s">
        <v>0</v>
      </c>
      <c r="B2913" s="28"/>
      <c r="C2913" s="404" t="s">
        <v>111</v>
      </c>
      <c r="D2913" s="405" t="s">
        <v>1419</v>
      </c>
      <c r="E2913" s="37" t="s">
        <v>136</v>
      </c>
      <c r="F2913" s="418">
        <v>2</v>
      </c>
      <c r="G2913" s="407"/>
      <c r="H2913" s="408">
        <f>$F2913*G2913</f>
        <v>0</v>
      </c>
      <c r="I2913" s="419"/>
    </row>
    <row r="2914" spans="1:9" hidden="1" x14ac:dyDescent="0.2">
      <c r="A2914" s="15" t="s">
        <v>0</v>
      </c>
      <c r="B2914" s="28"/>
      <c r="C2914" s="404"/>
      <c r="D2914" s="405"/>
      <c r="E2914" s="37"/>
      <c r="F2914" s="418"/>
      <c r="G2914" s="407"/>
      <c r="H2914" s="408"/>
      <c r="I2914" s="419"/>
    </row>
    <row r="2915" spans="1:9" x14ac:dyDescent="0.2">
      <c r="A2915" s="15" t="s">
        <v>0</v>
      </c>
      <c r="B2915" s="28" t="s">
        <v>1100</v>
      </c>
      <c r="C2915" s="400">
        <v>1</v>
      </c>
      <c r="D2915" s="389" t="s">
        <v>1978</v>
      </c>
      <c r="E2915" s="37"/>
      <c r="F2915" s="374"/>
      <c r="G2915" s="407"/>
      <c r="H2915" s="29"/>
      <c r="I2915" s="376"/>
    </row>
    <row r="2916" spans="1:9" x14ac:dyDescent="0.2">
      <c r="A2916" s="15" t="s">
        <v>0</v>
      </c>
      <c r="B2916" s="28" t="s">
        <v>1100</v>
      </c>
      <c r="C2916" s="401"/>
      <c r="D2916" s="389" t="s">
        <v>1979</v>
      </c>
      <c r="E2916" s="37"/>
      <c r="F2916" s="374"/>
      <c r="G2916" s="407"/>
      <c r="H2916" s="29"/>
      <c r="I2916" s="376"/>
    </row>
    <row r="2917" spans="1:9" x14ac:dyDescent="0.2">
      <c r="A2917" s="15" t="s">
        <v>0</v>
      </c>
      <c r="B2917" s="28" t="s">
        <v>1100</v>
      </c>
      <c r="C2917" s="401"/>
      <c r="D2917" s="389" t="s">
        <v>1980</v>
      </c>
      <c r="E2917" s="37"/>
      <c r="F2917" s="374"/>
      <c r="G2917" s="407"/>
      <c r="H2917" s="29"/>
      <c r="I2917" s="376"/>
    </row>
    <row r="2918" spans="1:9" x14ac:dyDescent="0.2">
      <c r="A2918" s="15" t="s">
        <v>0</v>
      </c>
      <c r="B2918" s="28" t="s">
        <v>1100</v>
      </c>
      <c r="C2918" s="401"/>
      <c r="D2918" s="389" t="s">
        <v>1971</v>
      </c>
      <c r="E2918" s="37"/>
      <c r="F2918" s="374"/>
      <c r="G2918" s="407"/>
      <c r="H2918" s="29"/>
      <c r="I2918" s="376"/>
    </row>
    <row r="2919" spans="1:9" x14ac:dyDescent="0.2">
      <c r="A2919" s="15" t="s">
        <v>0</v>
      </c>
      <c r="B2919" s="28" t="s">
        <v>1100</v>
      </c>
      <c r="C2919" s="401"/>
      <c r="D2919" s="389" t="s">
        <v>1981</v>
      </c>
      <c r="E2919" s="37"/>
      <c r="F2919" s="374"/>
      <c r="G2919" s="407"/>
      <c r="H2919" s="29"/>
      <c r="I2919" s="376"/>
    </row>
    <row r="2920" spans="1:9" x14ac:dyDescent="0.2">
      <c r="A2920" s="15" t="s">
        <v>0</v>
      </c>
      <c r="B2920" s="28" t="s">
        <v>1100</v>
      </c>
      <c r="C2920" s="401"/>
      <c r="D2920" s="389" t="s">
        <v>1982</v>
      </c>
      <c r="E2920" s="37"/>
      <c r="F2920" s="374"/>
      <c r="G2920" s="407"/>
      <c r="H2920" s="29"/>
      <c r="I2920" s="376"/>
    </row>
    <row r="2921" spans="1:9" x14ac:dyDescent="0.2">
      <c r="A2921" s="15" t="s">
        <v>0</v>
      </c>
      <c r="B2921" s="28" t="s">
        <v>1100</v>
      </c>
      <c r="C2921" s="401"/>
      <c r="D2921" s="389" t="s">
        <v>1973</v>
      </c>
      <c r="E2921" s="37"/>
      <c r="F2921" s="374"/>
      <c r="G2921" s="407"/>
      <c r="H2921" s="29"/>
      <c r="I2921" s="376"/>
    </row>
    <row r="2922" spans="1:9" x14ac:dyDescent="0.2">
      <c r="A2922" s="15" t="s">
        <v>0</v>
      </c>
      <c r="B2922" s="28" t="s">
        <v>1100</v>
      </c>
      <c r="C2922" s="401"/>
      <c r="D2922" s="389" t="s">
        <v>1983</v>
      </c>
      <c r="E2922" s="37"/>
      <c r="F2922" s="374"/>
      <c r="G2922" s="407"/>
      <c r="H2922" s="29"/>
      <c r="I2922" s="376"/>
    </row>
    <row r="2923" spans="1:9" x14ac:dyDescent="0.2">
      <c r="A2923" s="15" t="s">
        <v>0</v>
      </c>
      <c r="B2923" s="28" t="s">
        <v>1100</v>
      </c>
      <c r="C2923" s="401"/>
      <c r="D2923" s="389" t="s">
        <v>1975</v>
      </c>
      <c r="E2923" s="37"/>
      <c r="F2923" s="374"/>
      <c r="G2923" s="407"/>
      <c r="H2923" s="29"/>
      <c r="I2923" s="376"/>
    </row>
    <row r="2924" spans="1:9" ht="22.5" x14ac:dyDescent="0.2">
      <c r="A2924" s="15" t="s">
        <v>0</v>
      </c>
      <c r="B2924" s="28" t="s">
        <v>1100</v>
      </c>
      <c r="C2924" s="401"/>
      <c r="D2924" s="389" t="s">
        <v>1984</v>
      </c>
      <c r="E2924" s="37"/>
      <c r="F2924" s="418"/>
      <c r="G2924" s="407"/>
      <c r="H2924" s="408"/>
      <c r="I2924" s="419"/>
    </row>
    <row r="2925" spans="1:9" ht="33.75" x14ac:dyDescent="0.2">
      <c r="A2925" s="15" t="s">
        <v>0</v>
      </c>
      <c r="B2925" s="28" t="s">
        <v>1100</v>
      </c>
      <c r="C2925" s="404" t="s">
        <v>108</v>
      </c>
      <c r="D2925" s="387" t="s">
        <v>1729</v>
      </c>
      <c r="E2925" s="37" t="s">
        <v>136</v>
      </c>
      <c r="F2925" s="418">
        <v>2</v>
      </c>
      <c r="G2925" s="407"/>
      <c r="H2925" s="408">
        <f>$F2925*G2925</f>
        <v>0</v>
      </c>
      <c r="I2925" s="419"/>
    </row>
    <row r="2926" spans="1:9" ht="33.75" hidden="1" x14ac:dyDescent="0.2">
      <c r="A2926" s="15" t="s">
        <v>0</v>
      </c>
      <c r="B2926" s="28"/>
      <c r="C2926" s="404" t="s">
        <v>111</v>
      </c>
      <c r="D2926" s="405" t="s">
        <v>1419</v>
      </c>
      <c r="E2926" s="37" t="s">
        <v>136</v>
      </c>
      <c r="F2926" s="418">
        <v>2</v>
      </c>
      <c r="G2926" s="407"/>
      <c r="H2926" s="408">
        <f>$F2926*G2926</f>
        <v>0</v>
      </c>
      <c r="I2926" s="419"/>
    </row>
    <row r="2927" spans="1:9" hidden="1" x14ac:dyDescent="0.2">
      <c r="A2927" s="15" t="s">
        <v>0</v>
      </c>
      <c r="B2927" s="28"/>
      <c r="C2927" s="404"/>
      <c r="D2927" s="405"/>
      <c r="E2927" s="37"/>
      <c r="F2927" s="418"/>
      <c r="G2927" s="407"/>
      <c r="H2927" s="408"/>
      <c r="I2927" s="419"/>
    </row>
    <row r="2928" spans="1:9" hidden="1" x14ac:dyDescent="0.2">
      <c r="A2928" s="15" t="s">
        <v>0</v>
      </c>
      <c r="B2928" s="28"/>
      <c r="C2928" s="400">
        <v>2</v>
      </c>
      <c r="D2928" s="389" t="s">
        <v>1985</v>
      </c>
      <c r="E2928" s="37"/>
      <c r="F2928" s="374"/>
      <c r="G2928" s="407"/>
      <c r="H2928" s="29"/>
      <c r="I2928" s="376"/>
    </row>
    <row r="2929" spans="1:9" ht="45" hidden="1" x14ac:dyDescent="0.2">
      <c r="A2929" s="15" t="s">
        <v>0</v>
      </c>
      <c r="B2929" s="28"/>
      <c r="C2929" s="400"/>
      <c r="D2929" s="387" t="s">
        <v>1986</v>
      </c>
      <c r="E2929" s="37"/>
      <c r="F2929" s="374"/>
      <c r="G2929" s="407"/>
      <c r="H2929" s="29"/>
      <c r="I2929" s="376"/>
    </row>
    <row r="2930" spans="1:9" ht="22.5" hidden="1" x14ac:dyDescent="0.2">
      <c r="A2930" s="15" t="s">
        <v>0</v>
      </c>
      <c r="B2930" s="28"/>
      <c r="C2930" s="401"/>
      <c r="D2930" s="387" t="s">
        <v>1987</v>
      </c>
      <c r="E2930" s="37" t="s">
        <v>1094</v>
      </c>
      <c r="F2930" s="418">
        <v>1</v>
      </c>
      <c r="G2930" s="407"/>
      <c r="H2930" s="408">
        <f>$F2930*G2930</f>
        <v>0</v>
      </c>
      <c r="I2930" s="419"/>
    </row>
    <row r="2931" spans="1:9" hidden="1" x14ac:dyDescent="0.2">
      <c r="A2931" s="15" t="s">
        <v>0</v>
      </c>
      <c r="B2931" s="28"/>
      <c r="C2931" s="401"/>
      <c r="D2931" s="387"/>
      <c r="E2931" s="37"/>
      <c r="F2931" s="374"/>
      <c r="G2931" s="407"/>
      <c r="H2931" s="29"/>
      <c r="I2931" s="376"/>
    </row>
    <row r="2932" spans="1:9" hidden="1" x14ac:dyDescent="0.2">
      <c r="A2932" s="15" t="s">
        <v>0</v>
      </c>
      <c r="B2932" s="28"/>
      <c r="C2932" s="401"/>
      <c r="D2932" s="389"/>
      <c r="E2932" s="412"/>
      <c r="F2932" s="413"/>
      <c r="G2932" s="407"/>
      <c r="H2932" s="29"/>
      <c r="I2932" s="414"/>
    </row>
    <row r="2933" spans="1:9" ht="45" hidden="1" x14ac:dyDescent="0.2">
      <c r="A2933" s="15" t="s">
        <v>0</v>
      </c>
      <c r="B2933" s="28"/>
      <c r="C2933" s="400">
        <v>3</v>
      </c>
      <c r="D2933" s="389" t="s">
        <v>1988</v>
      </c>
      <c r="E2933" s="435"/>
      <c r="F2933" s="436"/>
      <c r="G2933" s="407"/>
      <c r="H2933" s="481"/>
      <c r="I2933" s="437"/>
    </row>
    <row r="2934" spans="1:9" ht="22.5" hidden="1" x14ac:dyDescent="0.2">
      <c r="A2934" s="15" t="s">
        <v>0</v>
      </c>
      <c r="B2934" s="429"/>
      <c r="C2934" s="404"/>
      <c r="D2934" s="389" t="s">
        <v>1989</v>
      </c>
      <c r="E2934" s="37" t="s">
        <v>1094</v>
      </c>
      <c r="F2934" s="418">
        <v>1</v>
      </c>
      <c r="G2934" s="407"/>
      <c r="H2934" s="408">
        <f>$F2934*G2934</f>
        <v>0</v>
      </c>
      <c r="I2934" s="419"/>
    </row>
    <row r="2935" spans="1:9" ht="12.75" hidden="1" x14ac:dyDescent="0.2">
      <c r="A2935" s="15" t="s">
        <v>0</v>
      </c>
      <c r="B2935" s="429"/>
      <c r="C2935" s="404"/>
      <c r="D2935" s="389"/>
      <c r="E2935" s="37"/>
      <c r="F2935" s="374"/>
      <c r="G2935" s="407"/>
      <c r="H2935" s="481"/>
      <c r="I2935" s="376"/>
    </row>
    <row r="2936" spans="1:9" ht="12.75" hidden="1" x14ac:dyDescent="0.2">
      <c r="A2936" s="15" t="s">
        <v>0</v>
      </c>
      <c r="B2936" s="429"/>
      <c r="C2936" s="401"/>
      <c r="D2936" s="389"/>
      <c r="E2936" s="37"/>
      <c r="F2936" s="374"/>
      <c r="G2936" s="407"/>
      <c r="H2936" s="29"/>
      <c r="I2936" s="376"/>
    </row>
    <row r="2937" spans="1:9" ht="22.5" hidden="1" x14ac:dyDescent="0.2">
      <c r="A2937" s="15" t="s">
        <v>0</v>
      </c>
      <c r="C2937" s="400">
        <v>4</v>
      </c>
      <c r="D2937" s="389" t="s">
        <v>1990</v>
      </c>
      <c r="E2937" s="37" t="s">
        <v>1094</v>
      </c>
      <c r="F2937" s="418">
        <v>1</v>
      </c>
      <c r="G2937" s="407"/>
      <c r="H2937" s="408">
        <f>$F2937*G2937</f>
        <v>0</v>
      </c>
      <c r="I2937" s="419"/>
    </row>
    <row r="2938" spans="1:9" hidden="1" x14ac:dyDescent="0.2">
      <c r="A2938" s="15" t="s">
        <v>0</v>
      </c>
      <c r="C2938" s="400"/>
      <c r="D2938" s="389"/>
      <c r="E2938" s="37"/>
      <c r="F2938" s="374"/>
      <c r="G2938" s="407"/>
      <c r="H2938" s="29"/>
      <c r="I2938" s="376"/>
    </row>
    <row r="2939" spans="1:9" hidden="1" x14ac:dyDescent="0.2">
      <c r="A2939" s="15" t="s">
        <v>0</v>
      </c>
      <c r="C2939" s="400"/>
      <c r="D2939" s="389"/>
      <c r="E2939" s="37"/>
      <c r="F2939" s="374"/>
      <c r="G2939" s="407"/>
      <c r="H2939" s="29"/>
      <c r="I2939" s="376"/>
    </row>
    <row r="2940" spans="1:9" ht="22.5" hidden="1" x14ac:dyDescent="0.2">
      <c r="A2940" s="15" t="s">
        <v>0</v>
      </c>
      <c r="C2940" s="400">
        <v>5</v>
      </c>
      <c r="D2940" s="388" t="s">
        <v>1590</v>
      </c>
      <c r="E2940" s="37" t="s">
        <v>1094</v>
      </c>
      <c r="F2940" s="418">
        <v>1</v>
      </c>
      <c r="G2940" s="407"/>
      <c r="H2940" s="408">
        <f>$F2940*G2940</f>
        <v>0</v>
      </c>
      <c r="I2940" s="419"/>
    </row>
    <row r="2941" spans="1:9" hidden="1" x14ac:dyDescent="0.2">
      <c r="A2941" s="15" t="s">
        <v>0</v>
      </c>
      <c r="B2941" s="28"/>
      <c r="C2941" s="400"/>
      <c r="D2941" s="388"/>
      <c r="E2941" s="37"/>
      <c r="F2941" s="374"/>
      <c r="G2941" s="407"/>
      <c r="H2941" s="29"/>
      <c r="I2941" s="376"/>
    </row>
    <row r="2942" spans="1:9" ht="22.5" hidden="1" x14ac:dyDescent="0.2">
      <c r="A2942" s="15" t="s">
        <v>0</v>
      </c>
      <c r="B2942" s="28"/>
      <c r="C2942" s="400">
        <v>6</v>
      </c>
      <c r="D2942" s="387" t="s">
        <v>1991</v>
      </c>
      <c r="E2942" s="28"/>
      <c r="F2942" s="374"/>
      <c r="G2942" s="407"/>
      <c r="H2942" s="29"/>
      <c r="I2942" s="376"/>
    </row>
    <row r="2943" spans="1:9" hidden="1" x14ac:dyDescent="0.2">
      <c r="A2943" s="15" t="s">
        <v>0</v>
      </c>
      <c r="B2943" s="28"/>
      <c r="C2943" s="401"/>
      <c r="D2943" s="387" t="s">
        <v>1992</v>
      </c>
      <c r="E2943" s="37" t="s">
        <v>1094</v>
      </c>
      <c r="F2943" s="418">
        <v>1</v>
      </c>
      <c r="G2943" s="407"/>
      <c r="H2943" s="408">
        <f>$F2943*G2943</f>
        <v>0</v>
      </c>
      <c r="I2943" s="419"/>
    </row>
    <row r="2944" spans="1:9" hidden="1" x14ac:dyDescent="0.2">
      <c r="A2944" s="15" t="s">
        <v>0</v>
      </c>
      <c r="B2944" s="28"/>
      <c r="C2944" s="340"/>
      <c r="D2944" s="383" t="s">
        <v>1993</v>
      </c>
      <c r="E2944" s="15" t="s">
        <v>149</v>
      </c>
      <c r="F2944" s="345">
        <v>12</v>
      </c>
      <c r="G2944" s="407"/>
      <c r="H2944" s="408">
        <f>$F2944*G2944</f>
        <v>0</v>
      </c>
      <c r="I2944" s="378"/>
    </row>
    <row r="2945" spans="1:9" hidden="1" x14ac:dyDescent="0.2">
      <c r="A2945" s="15" t="s">
        <v>0</v>
      </c>
      <c r="C2945" s="340"/>
      <c r="D2945" s="383"/>
      <c r="F2945" s="345"/>
      <c r="G2945" s="407"/>
      <c r="H2945" s="29"/>
      <c r="I2945" s="378"/>
    </row>
    <row r="2946" spans="1:9" hidden="1" x14ac:dyDescent="0.2">
      <c r="A2946" s="15" t="s">
        <v>0</v>
      </c>
      <c r="C2946" s="340"/>
      <c r="D2946" s="383"/>
      <c r="F2946" s="345"/>
      <c r="G2946" s="407"/>
      <c r="H2946" s="13"/>
      <c r="I2946" s="378"/>
    </row>
    <row r="2947" spans="1:9" ht="22.5" hidden="1" x14ac:dyDescent="0.2">
      <c r="A2947" s="15" t="s">
        <v>0</v>
      </c>
      <c r="C2947" s="400">
        <v>7</v>
      </c>
      <c r="D2947" s="389" t="s">
        <v>1994</v>
      </c>
      <c r="E2947" s="37" t="s">
        <v>1094</v>
      </c>
      <c r="F2947" s="418">
        <v>1</v>
      </c>
      <c r="G2947" s="407"/>
      <c r="H2947" s="408">
        <f>$F2947*G2947</f>
        <v>0</v>
      </c>
      <c r="I2947" s="419"/>
    </row>
    <row r="2948" spans="1:9" hidden="1" x14ac:dyDescent="0.2">
      <c r="A2948" s="15" t="s">
        <v>0</v>
      </c>
      <c r="B2948" s="28"/>
      <c r="C2948" s="340"/>
      <c r="F2948" s="345"/>
      <c r="G2948" s="407"/>
      <c r="H2948" s="13"/>
      <c r="I2948" s="378"/>
    </row>
    <row r="2949" spans="1:9" hidden="1" x14ac:dyDescent="0.2">
      <c r="A2949" s="15" t="s">
        <v>0</v>
      </c>
      <c r="C2949" s="410"/>
      <c r="D2949" s="389"/>
      <c r="E2949" s="412"/>
      <c r="F2949" s="413"/>
      <c r="G2949" s="407"/>
      <c r="H2949" s="29"/>
      <c r="I2949" s="414"/>
    </row>
    <row r="2950" spans="1:9" ht="33.75" hidden="1" x14ac:dyDescent="0.2">
      <c r="A2950" s="15" t="s">
        <v>0</v>
      </c>
      <c r="B2950" s="28"/>
      <c r="C2950" s="400">
        <v>8</v>
      </c>
      <c r="D2950" s="389" t="s">
        <v>1995</v>
      </c>
      <c r="E2950" s="37"/>
      <c r="F2950" s="374"/>
      <c r="G2950" s="407"/>
      <c r="H2950" s="29"/>
      <c r="I2950" s="376"/>
    </row>
    <row r="2951" spans="1:9" hidden="1" x14ac:dyDescent="0.2">
      <c r="A2951" s="15" t="s">
        <v>0</v>
      </c>
      <c r="B2951" s="28"/>
      <c r="C2951" s="410"/>
      <c r="D2951" s="389" t="s">
        <v>1996</v>
      </c>
      <c r="E2951" s="37" t="s">
        <v>1094</v>
      </c>
      <c r="F2951" s="418">
        <v>4</v>
      </c>
      <c r="G2951" s="407"/>
      <c r="H2951" s="408">
        <f>$F2951*G2951</f>
        <v>0</v>
      </c>
      <c r="I2951" s="419"/>
    </row>
    <row r="2952" spans="1:9" hidden="1" x14ac:dyDescent="0.2">
      <c r="A2952" s="15" t="s">
        <v>0</v>
      </c>
      <c r="B2952" s="28"/>
      <c r="C2952" s="410"/>
      <c r="D2952" s="389"/>
      <c r="E2952" s="37"/>
      <c r="F2952" s="374"/>
      <c r="G2952" s="407"/>
      <c r="H2952" s="29"/>
      <c r="I2952" s="376"/>
    </row>
    <row r="2953" spans="1:9" hidden="1" x14ac:dyDescent="0.2">
      <c r="A2953" s="15" t="s">
        <v>0</v>
      </c>
      <c r="B2953" s="28"/>
      <c r="C2953" s="410"/>
      <c r="D2953" s="389"/>
      <c r="E2953" s="37"/>
      <c r="F2953" s="374"/>
      <c r="G2953" s="407"/>
      <c r="H2953" s="29"/>
      <c r="I2953" s="376"/>
    </row>
    <row r="2954" spans="1:9" ht="33.75" hidden="1" x14ac:dyDescent="0.2">
      <c r="A2954" s="15" t="s">
        <v>0</v>
      </c>
      <c r="B2954" s="28"/>
      <c r="C2954" s="400">
        <v>9</v>
      </c>
      <c r="D2954" s="389" t="s">
        <v>1997</v>
      </c>
      <c r="E2954" s="37" t="s">
        <v>136</v>
      </c>
      <c r="F2954" s="418">
        <v>30</v>
      </c>
      <c r="G2954" s="407"/>
      <c r="H2954" s="408">
        <f>$F2954*G2954</f>
        <v>0</v>
      </c>
      <c r="I2954" s="419"/>
    </row>
    <row r="2955" spans="1:9" hidden="1" x14ac:dyDescent="0.2">
      <c r="A2955" s="15" t="s">
        <v>0</v>
      </c>
      <c r="B2955" s="28"/>
      <c r="C2955" s="400"/>
      <c r="D2955" s="389"/>
      <c r="E2955" s="37"/>
      <c r="F2955" s="374"/>
      <c r="G2955" s="407"/>
      <c r="H2955" s="29"/>
      <c r="I2955" s="376"/>
    </row>
    <row r="2956" spans="1:9" hidden="1" x14ac:dyDescent="0.2">
      <c r="A2956" s="15" t="s">
        <v>0</v>
      </c>
      <c r="B2956" s="28"/>
      <c r="C2956" s="410"/>
      <c r="D2956" s="389"/>
      <c r="E2956" s="37"/>
      <c r="F2956" s="374"/>
      <c r="G2956" s="407"/>
      <c r="H2956" s="29"/>
      <c r="I2956" s="376"/>
    </row>
    <row r="2957" spans="1:9" hidden="1" x14ac:dyDescent="0.2">
      <c r="A2957" s="15" t="s">
        <v>0</v>
      </c>
      <c r="B2957" s="28"/>
      <c r="C2957" s="400">
        <v>10</v>
      </c>
      <c r="D2957" s="389" t="s">
        <v>1998</v>
      </c>
      <c r="E2957" s="37" t="s">
        <v>1094</v>
      </c>
      <c r="F2957" s="418">
        <v>1</v>
      </c>
      <c r="G2957" s="407"/>
      <c r="H2957" s="408">
        <f>$F2957*G2957</f>
        <v>0</v>
      </c>
      <c r="I2957" s="419"/>
    </row>
    <row r="2958" spans="1:9" hidden="1" x14ac:dyDescent="0.2">
      <c r="A2958" s="15" t="s">
        <v>0</v>
      </c>
      <c r="B2958" s="28"/>
      <c r="C2958" s="400"/>
      <c r="D2958" s="389"/>
      <c r="E2958" s="37"/>
      <c r="F2958" s="374"/>
      <c r="G2958" s="407"/>
      <c r="H2958" s="29"/>
      <c r="I2958" s="376"/>
    </row>
    <row r="2959" spans="1:9" hidden="1" x14ac:dyDescent="0.2">
      <c r="A2959" s="15" t="s">
        <v>0</v>
      </c>
      <c r="B2959" s="28"/>
      <c r="C2959" s="410"/>
      <c r="D2959" s="389"/>
      <c r="E2959" s="37"/>
      <c r="F2959" s="374"/>
      <c r="G2959" s="407"/>
      <c r="H2959" s="29"/>
      <c r="I2959" s="376"/>
    </row>
    <row r="2960" spans="1:9" hidden="1" x14ac:dyDescent="0.2">
      <c r="A2960" s="15" t="s">
        <v>0</v>
      </c>
      <c r="B2960" s="28"/>
      <c r="C2960" s="400">
        <v>11</v>
      </c>
      <c r="D2960" s="389" t="s">
        <v>1999</v>
      </c>
      <c r="E2960" s="37"/>
      <c r="F2960" s="37"/>
      <c r="G2960" s="407"/>
      <c r="H2960" s="29"/>
      <c r="I2960" s="38"/>
    </row>
    <row r="2961" spans="1:9" hidden="1" x14ac:dyDescent="0.2">
      <c r="A2961" s="15" t="s">
        <v>0</v>
      </c>
      <c r="B2961" s="28"/>
      <c r="C2961" s="400"/>
      <c r="D2961" s="389" t="s">
        <v>2000</v>
      </c>
      <c r="E2961" s="37" t="s">
        <v>1094</v>
      </c>
      <c r="F2961" s="418">
        <v>1</v>
      </c>
      <c r="G2961" s="407"/>
      <c r="H2961" s="408">
        <f>$F2961*G2961</f>
        <v>0</v>
      </c>
      <c r="I2961" s="419"/>
    </row>
    <row r="2962" spans="1:9" hidden="1" x14ac:dyDescent="0.2">
      <c r="A2962" s="15" t="s">
        <v>0</v>
      </c>
      <c r="B2962" s="28"/>
      <c r="C2962" s="410"/>
      <c r="D2962" s="389"/>
      <c r="E2962" s="37"/>
      <c r="F2962" s="374"/>
      <c r="G2962" s="407"/>
      <c r="H2962" s="29"/>
      <c r="I2962" s="376"/>
    </row>
    <row r="2963" spans="1:9" ht="22.5" hidden="1" x14ac:dyDescent="0.2">
      <c r="A2963" s="15" t="s">
        <v>0</v>
      </c>
      <c r="B2963" s="28"/>
      <c r="C2963" s="400">
        <v>12</v>
      </c>
      <c r="D2963" s="36" t="s">
        <v>920</v>
      </c>
      <c r="E2963" s="15" t="s">
        <v>1094</v>
      </c>
      <c r="F2963" s="343">
        <v>1</v>
      </c>
      <c r="G2963" s="407"/>
      <c r="H2963" s="408">
        <f>$F2963*G2963</f>
        <v>0</v>
      </c>
      <c r="I2963" s="417"/>
    </row>
    <row r="2964" spans="1:9" hidden="1" x14ac:dyDescent="0.2">
      <c r="A2964" s="15" t="s">
        <v>0</v>
      </c>
      <c r="C2964" s="400"/>
      <c r="F2964" s="345"/>
      <c r="G2964" s="407"/>
      <c r="H2964" s="29"/>
      <c r="I2964" s="378"/>
    </row>
    <row r="2965" spans="1:9" hidden="1" x14ac:dyDescent="0.2">
      <c r="A2965" s="15" t="s">
        <v>0</v>
      </c>
      <c r="C2965" s="340"/>
      <c r="F2965" s="345"/>
      <c r="G2965" s="407"/>
      <c r="H2965" s="13"/>
      <c r="I2965" s="378"/>
    </row>
    <row r="2966" spans="1:9" ht="56.25" hidden="1" x14ac:dyDescent="0.2">
      <c r="A2966" s="15" t="s">
        <v>0</v>
      </c>
      <c r="C2966" s="400">
        <v>13</v>
      </c>
      <c r="D2966" s="386" t="s">
        <v>2001</v>
      </c>
      <c r="F2966" s="345"/>
      <c r="G2966" s="407"/>
      <c r="H2966" s="13"/>
      <c r="I2966" s="378"/>
    </row>
    <row r="2967" spans="1:9" ht="33.75" hidden="1" x14ac:dyDescent="0.2">
      <c r="A2967" s="15" t="s">
        <v>0</v>
      </c>
      <c r="C2967" s="340"/>
      <c r="D2967" s="36" t="s">
        <v>2002</v>
      </c>
      <c r="F2967" s="345"/>
      <c r="G2967" s="407"/>
      <c r="H2967" s="13"/>
      <c r="I2967" s="378"/>
    </row>
    <row r="2968" spans="1:9" ht="22.5" hidden="1" x14ac:dyDescent="0.2">
      <c r="A2968" s="15" t="s">
        <v>0</v>
      </c>
      <c r="C2968" s="410"/>
      <c r="D2968" s="387" t="s">
        <v>2003</v>
      </c>
      <c r="E2968" s="15" t="s">
        <v>1094</v>
      </c>
      <c r="F2968" s="343">
        <v>1</v>
      </c>
      <c r="G2968" s="407"/>
      <c r="H2968" s="408">
        <f>$F2968*G2968</f>
        <v>0</v>
      </c>
      <c r="I2968" s="417"/>
    </row>
    <row r="2969" spans="1:9" hidden="1" x14ac:dyDescent="0.2">
      <c r="A2969" s="15" t="s">
        <v>0</v>
      </c>
      <c r="B2969" s="28"/>
      <c r="C2969" s="340"/>
      <c r="F2969" s="345"/>
      <c r="G2969" s="407"/>
      <c r="H2969" s="13"/>
      <c r="I2969" s="378"/>
    </row>
    <row r="2970" spans="1:9" ht="22.5" hidden="1" x14ac:dyDescent="0.2">
      <c r="A2970" s="15" t="s">
        <v>0</v>
      </c>
      <c r="C2970" s="400">
        <v>14</v>
      </c>
      <c r="D2970" s="386" t="s">
        <v>925</v>
      </c>
      <c r="E2970" s="15" t="s">
        <v>1094</v>
      </c>
      <c r="F2970" s="343">
        <v>1</v>
      </c>
      <c r="G2970" s="407"/>
      <c r="H2970" s="408">
        <f>$F2970*G2970</f>
        <v>0</v>
      </c>
      <c r="I2970" s="417"/>
    </row>
    <row r="2971" spans="1:9" hidden="1" x14ac:dyDescent="0.2">
      <c r="A2971" s="15" t="s">
        <v>0</v>
      </c>
      <c r="C2971" s="340"/>
      <c r="F2971" s="345"/>
      <c r="G2971" s="407"/>
      <c r="H2971" s="13"/>
      <c r="I2971" s="378"/>
    </row>
    <row r="2972" spans="1:9" ht="45" hidden="1" x14ac:dyDescent="0.2">
      <c r="A2972" s="15" t="s">
        <v>0</v>
      </c>
      <c r="C2972" s="400">
        <v>15</v>
      </c>
      <c r="D2972" s="36" t="s">
        <v>2004</v>
      </c>
      <c r="E2972" s="15" t="s">
        <v>1094</v>
      </c>
      <c r="F2972" s="343">
        <v>1</v>
      </c>
      <c r="G2972" s="407"/>
      <c r="H2972" s="408">
        <f>$F2972*G2972</f>
        <v>0</v>
      </c>
      <c r="I2972" s="417"/>
    </row>
    <row r="2973" spans="1:9" hidden="1" x14ac:dyDescent="0.2">
      <c r="A2973" s="15" t="s">
        <v>0</v>
      </c>
      <c r="C2973" s="400"/>
      <c r="F2973" s="345"/>
      <c r="G2973" s="407"/>
      <c r="H2973" s="29"/>
      <c r="I2973" s="378"/>
    </row>
    <row r="2974" spans="1:9" hidden="1" x14ac:dyDescent="0.2">
      <c r="A2974" s="15" t="s">
        <v>0</v>
      </c>
      <c r="C2974" s="400"/>
      <c r="F2974" s="345"/>
      <c r="G2974" s="407"/>
      <c r="H2974" s="29"/>
      <c r="I2974" s="378"/>
    </row>
    <row r="2975" spans="1:9" ht="22.5" hidden="1" x14ac:dyDescent="0.2">
      <c r="A2975" s="15" t="s">
        <v>0</v>
      </c>
      <c r="C2975" s="400">
        <v>16</v>
      </c>
      <c r="D2975" s="386" t="s">
        <v>929</v>
      </c>
      <c r="E2975" s="15" t="s">
        <v>1094</v>
      </c>
      <c r="F2975" s="343">
        <v>1</v>
      </c>
      <c r="G2975" s="407"/>
      <c r="H2975" s="408">
        <f>$F2975*G2975</f>
        <v>0</v>
      </c>
      <c r="I2975" s="417"/>
    </row>
    <row r="2976" spans="1:9" hidden="1" x14ac:dyDescent="0.2">
      <c r="A2976" s="15" t="s">
        <v>0</v>
      </c>
      <c r="C2976" s="400"/>
      <c r="D2976" s="386"/>
      <c r="F2976" s="345"/>
      <c r="G2976" s="407"/>
      <c r="H2976" s="29"/>
      <c r="I2976" s="378"/>
    </row>
    <row r="2977" spans="1:9" hidden="1" x14ac:dyDescent="0.2">
      <c r="A2977" s="15" t="s">
        <v>0</v>
      </c>
      <c r="C2977" s="400"/>
      <c r="D2977" s="386"/>
      <c r="F2977" s="345"/>
      <c r="G2977" s="407"/>
      <c r="H2977" s="29"/>
      <c r="I2977" s="378"/>
    </row>
    <row r="2978" spans="1:9" hidden="1" x14ac:dyDescent="0.2">
      <c r="A2978" s="15" t="s">
        <v>0</v>
      </c>
      <c r="C2978" s="400">
        <v>17</v>
      </c>
      <c r="D2978" s="364" t="s">
        <v>2005</v>
      </c>
      <c r="E2978" s="15" t="s">
        <v>1094</v>
      </c>
      <c r="F2978" s="343">
        <v>3</v>
      </c>
      <c r="G2978" s="407"/>
      <c r="H2978" s="408">
        <f>$F2978*G2978</f>
        <v>0</v>
      </c>
      <c r="I2978" s="417"/>
    </row>
    <row r="2979" spans="1:9" hidden="1" x14ac:dyDescent="0.2">
      <c r="A2979" s="15" t="s">
        <v>0</v>
      </c>
      <c r="C2979" s="400"/>
      <c r="D2979" s="364"/>
      <c r="F2979" s="345"/>
      <c r="G2979" s="407"/>
      <c r="H2979" s="29"/>
      <c r="I2979" s="378"/>
    </row>
    <row r="2980" spans="1:9" hidden="1" x14ac:dyDescent="0.2">
      <c r="A2980" s="15" t="s">
        <v>0</v>
      </c>
      <c r="C2980" s="400"/>
      <c r="D2980" s="364"/>
      <c r="F2980" s="345"/>
      <c r="G2980" s="407"/>
      <c r="H2980" s="29"/>
      <c r="I2980" s="378"/>
    </row>
    <row r="2981" spans="1:9" ht="22.5" hidden="1" x14ac:dyDescent="0.2">
      <c r="A2981" s="15" t="s">
        <v>0</v>
      </c>
      <c r="C2981" s="400">
        <v>18</v>
      </c>
      <c r="D2981" s="364" t="s">
        <v>2006</v>
      </c>
      <c r="E2981" s="37" t="s">
        <v>1094</v>
      </c>
      <c r="F2981" s="418">
        <v>3</v>
      </c>
      <c r="G2981" s="407"/>
      <c r="H2981" s="408">
        <f>$F2981*G2981</f>
        <v>0</v>
      </c>
      <c r="I2981" s="419"/>
    </row>
    <row r="2982" spans="1:9" hidden="1" x14ac:dyDescent="0.2">
      <c r="A2982" s="15" t="s">
        <v>0</v>
      </c>
      <c r="B2982" s="28"/>
      <c r="C2982" s="340"/>
      <c r="F2982" s="345"/>
      <c r="G2982" s="407"/>
      <c r="H2982" s="13"/>
      <c r="I2982" s="378"/>
    </row>
    <row r="2983" spans="1:9" hidden="1" x14ac:dyDescent="0.2">
      <c r="A2983" s="15" t="s">
        <v>0</v>
      </c>
      <c r="C2983" s="340"/>
      <c r="F2983" s="345"/>
      <c r="G2983" s="407"/>
      <c r="H2983" s="13"/>
      <c r="I2983" s="378"/>
    </row>
    <row r="2984" spans="1:9" hidden="1" x14ac:dyDescent="0.2">
      <c r="A2984" s="15" t="s">
        <v>0</v>
      </c>
      <c r="C2984" s="400">
        <v>19</v>
      </c>
      <c r="D2984" s="364" t="s">
        <v>2007</v>
      </c>
      <c r="E2984" s="37" t="s">
        <v>1094</v>
      </c>
      <c r="F2984" s="418">
        <v>3</v>
      </c>
      <c r="G2984" s="407"/>
      <c r="H2984" s="408">
        <f>$F2984*G2984</f>
        <v>0</v>
      </c>
      <c r="I2984" s="419"/>
    </row>
    <row r="2985" spans="1:9" hidden="1" x14ac:dyDescent="0.2">
      <c r="A2985" s="15" t="s">
        <v>0</v>
      </c>
      <c r="B2985" s="28"/>
      <c r="C2985" s="340"/>
      <c r="F2985" s="345"/>
      <c r="G2985" s="407"/>
      <c r="H2985" s="13"/>
      <c r="I2985" s="378"/>
    </row>
    <row r="2986" spans="1:9" hidden="1" x14ac:dyDescent="0.2">
      <c r="A2986" s="15" t="s">
        <v>0</v>
      </c>
      <c r="C2986" s="340"/>
      <c r="F2986" s="345"/>
      <c r="G2986" s="407"/>
      <c r="H2986" s="13"/>
      <c r="I2986" s="378"/>
    </row>
    <row r="2987" spans="1:9" ht="78.75" hidden="1" x14ac:dyDescent="0.2">
      <c r="A2987" s="15" t="s">
        <v>0</v>
      </c>
      <c r="C2987" s="400">
        <v>20</v>
      </c>
      <c r="D2987" s="386" t="s">
        <v>2008</v>
      </c>
      <c r="F2987" s="345"/>
      <c r="G2987" s="407"/>
      <c r="H2987" s="13"/>
      <c r="I2987" s="378"/>
    </row>
    <row r="2988" spans="1:9" ht="56.25" hidden="1" x14ac:dyDescent="0.2">
      <c r="A2988" s="15" t="s">
        <v>0</v>
      </c>
      <c r="C2988" s="340"/>
      <c r="D2988" s="36" t="s">
        <v>2009</v>
      </c>
      <c r="E2988" s="15" t="s">
        <v>1094</v>
      </c>
      <c r="F2988" s="343">
        <v>1</v>
      </c>
      <c r="G2988" s="407"/>
      <c r="H2988" s="408">
        <f>$F2988*G2988</f>
        <v>0</v>
      </c>
      <c r="I2988" s="417"/>
    </row>
    <row r="2989" spans="1:9" hidden="1" x14ac:dyDescent="0.2">
      <c r="A2989" s="15" t="s">
        <v>0</v>
      </c>
      <c r="C2989" s="340"/>
      <c r="F2989" s="345"/>
      <c r="G2989" s="407"/>
      <c r="H2989" s="29"/>
      <c r="I2989" s="378"/>
    </row>
    <row r="2990" spans="1:9" hidden="1" x14ac:dyDescent="0.2">
      <c r="A2990" s="15" t="s">
        <v>0</v>
      </c>
      <c r="C2990" s="340"/>
      <c r="F2990" s="345"/>
      <c r="G2990" s="407"/>
      <c r="H2990" s="13"/>
      <c r="I2990" s="378"/>
    </row>
    <row r="2991" spans="1:9" ht="22.5" hidden="1" x14ac:dyDescent="0.2">
      <c r="A2991" s="15" t="s">
        <v>0</v>
      </c>
      <c r="C2991" s="400">
        <v>21</v>
      </c>
      <c r="D2991" s="388" t="s">
        <v>2010</v>
      </c>
      <c r="E2991" s="30" t="s">
        <v>1094</v>
      </c>
      <c r="F2991" s="472">
        <v>1</v>
      </c>
      <c r="G2991" s="407"/>
      <c r="H2991" s="408">
        <f>$F2991*G2991</f>
        <v>0</v>
      </c>
      <c r="I2991" s="473"/>
    </row>
    <row r="2992" spans="1:9" hidden="1" x14ac:dyDescent="0.2">
      <c r="A2992" s="15" t="s">
        <v>0</v>
      </c>
      <c r="B2992" s="34"/>
      <c r="C2992" s="400"/>
      <c r="D2992" s="389"/>
      <c r="E2992" s="37"/>
      <c r="F2992" s="374"/>
      <c r="G2992" s="407"/>
      <c r="H2992" s="29"/>
      <c r="I2992" s="376"/>
    </row>
    <row r="2993" spans="1:9" ht="22.5" hidden="1" x14ac:dyDescent="0.2">
      <c r="A2993" s="15" t="s">
        <v>0</v>
      </c>
      <c r="B2993" s="28"/>
      <c r="C2993" s="400">
        <v>22</v>
      </c>
      <c r="D2993" s="389" t="s">
        <v>2011</v>
      </c>
      <c r="E2993" s="37" t="s">
        <v>1094</v>
      </c>
      <c r="F2993" s="418">
        <v>1</v>
      </c>
      <c r="G2993" s="407"/>
      <c r="H2993" s="408">
        <f>$F2993*G2993</f>
        <v>0</v>
      </c>
      <c r="I2993" s="419"/>
    </row>
    <row r="2994" spans="1:9" hidden="1" x14ac:dyDescent="0.2">
      <c r="A2994" s="15" t="s">
        <v>0</v>
      </c>
      <c r="B2994" s="28"/>
      <c r="C2994" s="401"/>
      <c r="D2994" s="389"/>
      <c r="E2994" s="412"/>
      <c r="F2994" s="413"/>
      <c r="G2994" s="407"/>
      <c r="H2994" s="29"/>
      <c r="I2994" s="414"/>
    </row>
    <row r="2995" spans="1:9" ht="33.75" hidden="1" x14ac:dyDescent="0.2">
      <c r="A2995" s="15" t="s">
        <v>0</v>
      </c>
      <c r="B2995" s="28"/>
      <c r="C2995" s="400">
        <v>23</v>
      </c>
      <c r="D2995" s="389" t="s">
        <v>2012</v>
      </c>
      <c r="E2995" s="37" t="s">
        <v>1094</v>
      </c>
      <c r="F2995" s="418">
        <v>3</v>
      </c>
      <c r="G2995" s="407"/>
      <c r="H2995" s="408">
        <f>$F2995*G2995</f>
        <v>0</v>
      </c>
      <c r="I2995" s="419"/>
    </row>
    <row r="2996" spans="1:9" hidden="1" x14ac:dyDescent="0.2">
      <c r="A2996" s="15" t="s">
        <v>0</v>
      </c>
      <c r="B2996" s="28"/>
      <c r="C2996" s="401"/>
      <c r="D2996" s="389"/>
      <c r="E2996" s="412"/>
      <c r="F2996" s="413"/>
      <c r="G2996" s="407"/>
      <c r="H2996" s="29"/>
      <c r="I2996" s="414"/>
    </row>
    <row r="2997" spans="1:9" ht="22.5" hidden="1" x14ac:dyDescent="0.2">
      <c r="A2997" s="15" t="s">
        <v>0</v>
      </c>
      <c r="B2997" s="28"/>
      <c r="C2997" s="400">
        <v>24</v>
      </c>
      <c r="D2997" s="36" t="s">
        <v>2013</v>
      </c>
      <c r="E2997" s="15" t="s">
        <v>1094</v>
      </c>
      <c r="F2997" s="343">
        <v>6</v>
      </c>
      <c r="G2997" s="407"/>
      <c r="H2997" s="408">
        <f>$F2997*G2997</f>
        <v>0</v>
      </c>
      <c r="I2997" s="417"/>
    </row>
    <row r="2998" spans="1:9" hidden="1" x14ac:dyDescent="0.2">
      <c r="A2998" s="15" t="s">
        <v>0</v>
      </c>
      <c r="C2998" s="340"/>
      <c r="E2998" s="338"/>
      <c r="F2998" s="508"/>
      <c r="G2998" s="407"/>
      <c r="H2998" s="13"/>
      <c r="I2998" s="509"/>
    </row>
    <row r="2999" spans="1:9" hidden="1" x14ac:dyDescent="0.2">
      <c r="A2999" s="15" t="s">
        <v>0</v>
      </c>
      <c r="C2999" s="400">
        <v>25</v>
      </c>
      <c r="D2999" s="36" t="s">
        <v>2014</v>
      </c>
      <c r="E2999" s="15" t="s">
        <v>1094</v>
      </c>
      <c r="F2999" s="343">
        <v>1</v>
      </c>
      <c r="G2999" s="407"/>
      <c r="H2999" s="408">
        <f>$F2999*G2999</f>
        <v>0</v>
      </c>
      <c r="I2999" s="417"/>
    </row>
    <row r="3000" spans="1:9" hidden="1" x14ac:dyDescent="0.2">
      <c r="A3000" s="15" t="s">
        <v>0</v>
      </c>
      <c r="C3000" s="439"/>
      <c r="F3000" s="345"/>
      <c r="G3000" s="407"/>
      <c r="H3000" s="13"/>
      <c r="I3000" s="378"/>
    </row>
    <row r="3001" spans="1:9" hidden="1" x14ac:dyDescent="0.2">
      <c r="A3001" s="15" t="s">
        <v>0</v>
      </c>
      <c r="C3001" s="400">
        <v>26</v>
      </c>
      <c r="D3001" s="36" t="s">
        <v>2015</v>
      </c>
      <c r="E3001" s="15" t="s">
        <v>1094</v>
      </c>
      <c r="F3001" s="343">
        <v>1</v>
      </c>
      <c r="G3001" s="407"/>
      <c r="H3001" s="408">
        <f>$F3001*G3001</f>
        <v>0</v>
      </c>
      <c r="I3001" s="417"/>
    </row>
    <row r="3002" spans="1:9" hidden="1" x14ac:dyDescent="0.2">
      <c r="A3002" s="15" t="s">
        <v>0</v>
      </c>
      <c r="C3002" s="340"/>
      <c r="F3002" s="345"/>
      <c r="G3002" s="407"/>
      <c r="H3002" s="13"/>
      <c r="I3002" s="378"/>
    </row>
    <row r="3003" spans="1:9" ht="22.5" hidden="1" x14ac:dyDescent="0.2">
      <c r="A3003" s="15" t="s">
        <v>0</v>
      </c>
      <c r="C3003" s="400">
        <v>27</v>
      </c>
      <c r="D3003" s="386" t="s">
        <v>935</v>
      </c>
      <c r="E3003" s="401" t="s">
        <v>1094</v>
      </c>
      <c r="F3003" s="415">
        <v>1</v>
      </c>
      <c r="G3003" s="407"/>
      <c r="H3003" s="408">
        <f>$F3003*G3003</f>
        <v>0</v>
      </c>
      <c r="I3003" s="416"/>
    </row>
    <row r="3004" spans="1:9" hidden="1" x14ac:dyDescent="0.2">
      <c r="A3004" s="15" t="s">
        <v>0</v>
      </c>
      <c r="B3004" s="28"/>
      <c r="C3004" s="410"/>
      <c r="D3004" s="389"/>
      <c r="E3004" s="412"/>
      <c r="F3004" s="413"/>
      <c r="G3004" s="407"/>
      <c r="H3004" s="29"/>
      <c r="I3004" s="414"/>
    </row>
    <row r="3005" spans="1:9" ht="22.5" hidden="1" x14ac:dyDescent="0.2">
      <c r="A3005" s="15" t="s">
        <v>0</v>
      </c>
      <c r="B3005" s="28"/>
      <c r="C3005" s="400">
        <v>28</v>
      </c>
      <c r="D3005" s="364" t="s">
        <v>2016</v>
      </c>
      <c r="E3005" s="37" t="s">
        <v>1094</v>
      </c>
      <c r="F3005" s="418">
        <v>1</v>
      </c>
      <c r="G3005" s="407"/>
      <c r="H3005" s="408">
        <f>$F3005*G3005</f>
        <v>0</v>
      </c>
      <c r="I3005" s="419"/>
    </row>
    <row r="3006" spans="1:9" hidden="1" x14ac:dyDescent="0.2">
      <c r="A3006" s="15" t="s">
        <v>0</v>
      </c>
      <c r="B3006" s="28"/>
      <c r="C3006" s="401"/>
      <c r="D3006" s="387"/>
      <c r="E3006" s="37"/>
      <c r="F3006" s="374"/>
      <c r="G3006" s="407"/>
      <c r="H3006" s="29"/>
      <c r="I3006" s="376"/>
    </row>
    <row r="3007" spans="1:9" hidden="1" x14ac:dyDescent="0.2">
      <c r="A3007" s="15" t="s">
        <v>221</v>
      </c>
      <c r="B3007" s="347"/>
      <c r="C3007" s="422" t="s">
        <v>1966</v>
      </c>
      <c r="D3007" s="423" t="str">
        <f>"UKUPNO: "&amp;D2890</f>
        <v>UKUPNO: FILTERSKA STANICA I OSTALO</v>
      </c>
      <c r="E3007" s="424"/>
      <c r="F3007" s="425"/>
      <c r="G3007" s="426"/>
      <c r="H3007" s="348">
        <f>SUM(H2900:H3006)</f>
        <v>0</v>
      </c>
      <c r="I3007" s="427"/>
    </row>
    <row r="3008" spans="1:9" hidden="1" x14ac:dyDescent="0.2">
      <c r="A3008" s="15" t="s">
        <v>0</v>
      </c>
      <c r="B3008" s="28"/>
      <c r="C3008" s="398"/>
      <c r="D3008" s="399"/>
      <c r="E3008" s="37"/>
      <c r="F3008" s="374"/>
      <c r="G3008" s="407"/>
      <c r="H3008" s="29"/>
      <c r="I3008" s="376"/>
    </row>
    <row r="3009" spans="1:9" hidden="1" x14ac:dyDescent="0.2">
      <c r="A3009" s="15" t="s">
        <v>0</v>
      </c>
      <c r="B3009" s="28"/>
      <c r="C3009" s="398" t="s">
        <v>2017</v>
      </c>
      <c r="D3009" s="399" t="s">
        <v>2018</v>
      </c>
      <c r="E3009" s="37"/>
      <c r="F3009" s="374"/>
      <c r="G3009" s="407"/>
      <c r="H3009" s="29"/>
      <c r="I3009" s="376"/>
    </row>
    <row r="3010" spans="1:9" hidden="1" x14ac:dyDescent="0.2">
      <c r="A3010" s="15" t="s">
        <v>0</v>
      </c>
      <c r="B3010" s="28"/>
      <c r="C3010" s="340"/>
      <c r="F3010" s="345"/>
      <c r="G3010" s="407"/>
      <c r="H3010" s="13"/>
      <c r="I3010" s="378"/>
    </row>
    <row r="3011" spans="1:9" ht="45" x14ac:dyDescent="0.2">
      <c r="A3011" s="15" t="s">
        <v>0</v>
      </c>
      <c r="B3011" s="16" t="s">
        <v>2019</v>
      </c>
      <c r="C3011" s="400">
        <v>1</v>
      </c>
      <c r="D3011" s="36" t="s">
        <v>2020</v>
      </c>
      <c r="F3011" s="345"/>
      <c r="G3011" s="407"/>
      <c r="H3011" s="13"/>
      <c r="I3011" s="378"/>
    </row>
    <row r="3012" spans="1:9" x14ac:dyDescent="0.2">
      <c r="A3012" s="15" t="s">
        <v>0</v>
      </c>
      <c r="B3012" s="16" t="s">
        <v>2019</v>
      </c>
      <c r="C3012" s="340"/>
      <c r="F3012" s="345"/>
      <c r="G3012" s="407"/>
      <c r="H3012" s="13"/>
      <c r="I3012" s="378"/>
    </row>
    <row r="3013" spans="1:9" x14ac:dyDescent="0.2">
      <c r="A3013" s="15" t="s">
        <v>0</v>
      </c>
      <c r="B3013" s="16" t="s">
        <v>2019</v>
      </c>
      <c r="C3013" s="340"/>
      <c r="D3013" s="36" t="s">
        <v>2021</v>
      </c>
      <c r="F3013" s="345"/>
      <c r="G3013" s="407"/>
      <c r="H3013" s="13"/>
      <c r="I3013" s="378"/>
    </row>
    <row r="3014" spans="1:9" x14ac:dyDescent="0.2">
      <c r="A3014" s="15" t="s">
        <v>0</v>
      </c>
      <c r="B3014" s="16" t="s">
        <v>2019</v>
      </c>
      <c r="C3014" s="340"/>
      <c r="D3014" s="36" t="s">
        <v>2022</v>
      </c>
      <c r="F3014" s="345"/>
      <c r="G3014" s="407"/>
      <c r="H3014" s="13"/>
      <c r="I3014" s="378"/>
    </row>
    <row r="3015" spans="1:9" x14ac:dyDescent="0.2">
      <c r="A3015" s="15" t="s">
        <v>0</v>
      </c>
      <c r="B3015" s="16" t="s">
        <v>2019</v>
      </c>
      <c r="C3015" s="340"/>
      <c r="D3015" s="36" t="s">
        <v>2023</v>
      </c>
      <c r="F3015" s="345"/>
      <c r="G3015" s="407"/>
      <c r="H3015" s="13"/>
      <c r="I3015" s="378"/>
    </row>
    <row r="3016" spans="1:9" x14ac:dyDescent="0.2">
      <c r="A3016" s="15" t="s">
        <v>0</v>
      </c>
      <c r="B3016" s="16" t="s">
        <v>2019</v>
      </c>
      <c r="C3016" s="340"/>
      <c r="D3016" s="36" t="s">
        <v>2024</v>
      </c>
      <c r="F3016" s="345"/>
      <c r="G3016" s="407"/>
      <c r="H3016" s="13"/>
      <c r="I3016" s="378"/>
    </row>
    <row r="3017" spans="1:9" x14ac:dyDescent="0.2">
      <c r="A3017" s="15" t="s">
        <v>0</v>
      </c>
      <c r="B3017" s="16" t="s">
        <v>2019</v>
      </c>
      <c r="C3017" s="340"/>
      <c r="D3017" s="36" t="s">
        <v>2025</v>
      </c>
      <c r="F3017" s="345"/>
      <c r="G3017" s="407"/>
      <c r="H3017" s="13"/>
      <c r="I3017" s="378"/>
    </row>
    <row r="3018" spans="1:9" x14ac:dyDescent="0.2">
      <c r="A3018" s="15" t="s">
        <v>0</v>
      </c>
      <c r="B3018" s="16" t="s">
        <v>2019</v>
      </c>
      <c r="C3018" s="340"/>
      <c r="D3018" s="36" t="s">
        <v>2026</v>
      </c>
      <c r="F3018" s="345"/>
      <c r="G3018" s="407"/>
      <c r="H3018" s="13"/>
      <c r="I3018" s="378"/>
    </row>
    <row r="3019" spans="1:9" x14ac:dyDescent="0.2">
      <c r="A3019" s="15" t="s">
        <v>0</v>
      </c>
      <c r="B3019" s="16" t="s">
        <v>2019</v>
      </c>
      <c r="C3019" s="340"/>
      <c r="D3019" s="36" t="s">
        <v>2027</v>
      </c>
      <c r="F3019" s="345"/>
      <c r="G3019" s="407"/>
      <c r="H3019" s="13"/>
      <c r="I3019" s="378"/>
    </row>
    <row r="3020" spans="1:9" x14ac:dyDescent="0.2">
      <c r="A3020" s="15" t="s">
        <v>0</v>
      </c>
      <c r="B3020" s="16" t="s">
        <v>2019</v>
      </c>
      <c r="C3020" s="340"/>
      <c r="D3020" s="36" t="s">
        <v>2028</v>
      </c>
      <c r="F3020" s="345"/>
      <c r="G3020" s="407"/>
      <c r="H3020" s="13"/>
      <c r="I3020" s="378"/>
    </row>
    <row r="3021" spans="1:9" x14ac:dyDescent="0.2">
      <c r="A3021" s="15" t="s">
        <v>0</v>
      </c>
      <c r="B3021" s="16" t="s">
        <v>2019</v>
      </c>
      <c r="C3021" s="340"/>
      <c r="D3021" s="379" t="s">
        <v>2029</v>
      </c>
      <c r="F3021" s="345"/>
      <c r="G3021" s="407"/>
      <c r="H3021" s="13"/>
      <c r="I3021" s="378"/>
    </row>
    <row r="3022" spans="1:9" x14ac:dyDescent="0.2">
      <c r="A3022" s="15" t="s">
        <v>0</v>
      </c>
      <c r="B3022" s="16" t="s">
        <v>2019</v>
      </c>
      <c r="C3022" s="340"/>
      <c r="D3022" s="379" t="s">
        <v>2030</v>
      </c>
      <c r="F3022" s="345"/>
      <c r="G3022" s="407"/>
      <c r="H3022" s="13"/>
      <c r="I3022" s="378"/>
    </row>
    <row r="3023" spans="1:9" x14ac:dyDescent="0.2">
      <c r="A3023" s="15" t="s">
        <v>0</v>
      </c>
      <c r="B3023" s="16" t="s">
        <v>2019</v>
      </c>
      <c r="C3023" s="340"/>
      <c r="D3023" s="379" t="s">
        <v>2031</v>
      </c>
      <c r="F3023" s="345"/>
      <c r="G3023" s="407"/>
      <c r="H3023" s="13"/>
      <c r="I3023" s="378"/>
    </row>
    <row r="3024" spans="1:9" x14ac:dyDescent="0.2">
      <c r="A3024" s="15" t="s">
        <v>0</v>
      </c>
      <c r="B3024" s="16" t="s">
        <v>2019</v>
      </c>
      <c r="C3024" s="340"/>
      <c r="D3024" s="36" t="s">
        <v>2032</v>
      </c>
      <c r="F3024" s="345"/>
      <c r="G3024" s="407"/>
      <c r="H3024" s="13"/>
      <c r="I3024" s="378"/>
    </row>
    <row r="3025" spans="1:9" x14ac:dyDescent="0.2">
      <c r="A3025" s="15" t="s">
        <v>0</v>
      </c>
      <c r="B3025" s="16" t="s">
        <v>2019</v>
      </c>
      <c r="C3025" s="340"/>
      <c r="D3025" s="36" t="s">
        <v>2033</v>
      </c>
      <c r="F3025" s="345"/>
      <c r="G3025" s="407"/>
      <c r="H3025" s="13"/>
      <c r="I3025" s="378"/>
    </row>
    <row r="3026" spans="1:9" x14ac:dyDescent="0.2">
      <c r="A3026" s="15" t="s">
        <v>0</v>
      </c>
      <c r="B3026" s="16" t="s">
        <v>2019</v>
      </c>
      <c r="C3026" s="404" t="s">
        <v>108</v>
      </c>
      <c r="D3026" s="405" t="s">
        <v>2034</v>
      </c>
      <c r="E3026" s="15" t="s">
        <v>1094</v>
      </c>
      <c r="F3026" s="343">
        <v>1</v>
      </c>
      <c r="G3026" s="407"/>
      <c r="H3026" s="408">
        <f>$F3026*G3026</f>
        <v>0</v>
      </c>
      <c r="I3026" s="417"/>
    </row>
    <row r="3027" spans="1:9" ht="45" hidden="1" x14ac:dyDescent="0.2">
      <c r="A3027" s="15" t="s">
        <v>0</v>
      </c>
      <c r="C3027" s="404" t="s">
        <v>111</v>
      </c>
      <c r="D3027" s="405" t="s">
        <v>112</v>
      </c>
      <c r="E3027" s="15" t="s">
        <v>1094</v>
      </c>
      <c r="F3027" s="343">
        <v>1</v>
      </c>
      <c r="G3027" s="407"/>
      <c r="H3027" s="408">
        <f>$F3027*G3027</f>
        <v>0</v>
      </c>
      <c r="I3027" s="417"/>
    </row>
    <row r="3028" spans="1:9" hidden="1" x14ac:dyDescent="0.2">
      <c r="A3028" s="15" t="s">
        <v>0</v>
      </c>
      <c r="C3028" s="340"/>
      <c r="F3028" s="345"/>
      <c r="G3028" s="407"/>
      <c r="H3028" s="13"/>
      <c r="I3028" s="378"/>
    </row>
    <row r="3029" spans="1:9" x14ac:dyDescent="0.2">
      <c r="A3029" s="15" t="s">
        <v>0</v>
      </c>
      <c r="B3029" s="16" t="s">
        <v>2019</v>
      </c>
      <c r="C3029" s="400">
        <v>2</v>
      </c>
      <c r="D3029" s="36" t="s">
        <v>2035</v>
      </c>
      <c r="F3029" s="345"/>
      <c r="G3029" s="407"/>
      <c r="H3029" s="13"/>
      <c r="I3029" s="378"/>
    </row>
    <row r="3030" spans="1:9" x14ac:dyDescent="0.2">
      <c r="A3030" s="15" t="s">
        <v>0</v>
      </c>
      <c r="B3030" s="16" t="s">
        <v>2019</v>
      </c>
      <c r="C3030" s="340"/>
      <c r="D3030" s="36" t="s">
        <v>2036</v>
      </c>
      <c r="F3030" s="345"/>
      <c r="G3030" s="407"/>
      <c r="H3030" s="13"/>
      <c r="I3030" s="378"/>
    </row>
    <row r="3031" spans="1:9" x14ac:dyDescent="0.2">
      <c r="A3031" s="15" t="s">
        <v>0</v>
      </c>
      <c r="B3031" s="16" t="s">
        <v>2019</v>
      </c>
      <c r="C3031" s="340"/>
      <c r="D3031" s="36" t="s">
        <v>2037</v>
      </c>
      <c r="F3031" s="345"/>
      <c r="G3031" s="407"/>
      <c r="H3031" s="13"/>
      <c r="I3031" s="378"/>
    </row>
    <row r="3032" spans="1:9" x14ac:dyDescent="0.2">
      <c r="A3032" s="15" t="s">
        <v>0</v>
      </c>
      <c r="B3032" s="16" t="s">
        <v>2019</v>
      </c>
      <c r="C3032" s="340"/>
      <c r="D3032" s="36" t="s">
        <v>2038</v>
      </c>
      <c r="F3032" s="345"/>
      <c r="G3032" s="407"/>
      <c r="H3032" s="13"/>
      <c r="I3032" s="378"/>
    </row>
    <row r="3033" spans="1:9" x14ac:dyDescent="0.2">
      <c r="A3033" s="15" t="s">
        <v>0</v>
      </c>
      <c r="B3033" s="16" t="s">
        <v>2019</v>
      </c>
      <c r="C3033" s="340"/>
      <c r="D3033" s="36" t="s">
        <v>2039</v>
      </c>
      <c r="F3033" s="345"/>
      <c r="G3033" s="407"/>
      <c r="H3033" s="13"/>
      <c r="I3033" s="378"/>
    </row>
    <row r="3034" spans="1:9" x14ac:dyDescent="0.2">
      <c r="A3034" s="15" t="s">
        <v>0</v>
      </c>
      <c r="B3034" s="16" t="s">
        <v>2019</v>
      </c>
      <c r="C3034" s="340"/>
      <c r="D3034" s="36" t="s">
        <v>2040</v>
      </c>
      <c r="F3034" s="345"/>
      <c r="G3034" s="407"/>
      <c r="H3034" s="13"/>
      <c r="I3034" s="378"/>
    </row>
    <row r="3035" spans="1:9" x14ac:dyDescent="0.2">
      <c r="A3035" s="15" t="s">
        <v>0</v>
      </c>
      <c r="B3035" s="16" t="s">
        <v>2019</v>
      </c>
      <c r="C3035" s="340"/>
      <c r="D3035" s="36" t="s">
        <v>2041</v>
      </c>
      <c r="F3035" s="345"/>
      <c r="G3035" s="407"/>
      <c r="H3035" s="13"/>
      <c r="I3035" s="378"/>
    </row>
    <row r="3036" spans="1:9" x14ac:dyDescent="0.2">
      <c r="A3036" s="15" t="s">
        <v>0</v>
      </c>
      <c r="B3036" s="16" t="s">
        <v>2019</v>
      </c>
      <c r="C3036" s="340"/>
      <c r="D3036" s="379" t="s">
        <v>2042</v>
      </c>
      <c r="F3036" s="345"/>
      <c r="G3036" s="407"/>
      <c r="H3036" s="13"/>
      <c r="I3036" s="378"/>
    </row>
    <row r="3037" spans="1:9" x14ac:dyDescent="0.2">
      <c r="A3037" s="15" t="s">
        <v>0</v>
      </c>
      <c r="B3037" s="16" t="s">
        <v>2019</v>
      </c>
      <c r="C3037" s="340"/>
      <c r="D3037" s="36" t="s">
        <v>2032</v>
      </c>
      <c r="F3037" s="345"/>
      <c r="G3037" s="407"/>
      <c r="H3037" s="13"/>
      <c r="I3037" s="378"/>
    </row>
    <row r="3038" spans="1:9" x14ac:dyDescent="0.2">
      <c r="A3038" s="15" t="s">
        <v>0</v>
      </c>
      <c r="B3038" s="16" t="s">
        <v>2019</v>
      </c>
      <c r="C3038" s="340"/>
      <c r="D3038" s="36" t="s">
        <v>2043</v>
      </c>
      <c r="F3038" s="345"/>
      <c r="G3038" s="407"/>
      <c r="H3038" s="13"/>
      <c r="I3038" s="378"/>
    </row>
    <row r="3039" spans="1:9" x14ac:dyDescent="0.2">
      <c r="A3039" s="15" t="s">
        <v>0</v>
      </c>
      <c r="B3039" s="16" t="s">
        <v>2019</v>
      </c>
      <c r="C3039" s="404" t="s">
        <v>108</v>
      </c>
      <c r="D3039" s="405" t="s">
        <v>2034</v>
      </c>
      <c r="E3039" s="15" t="s">
        <v>1094</v>
      </c>
      <c r="F3039" s="343">
        <v>1</v>
      </c>
      <c r="G3039" s="407"/>
      <c r="H3039" s="408">
        <f>$F3039*G3039</f>
        <v>0</v>
      </c>
      <c r="I3039" s="417"/>
    </row>
    <row r="3040" spans="1:9" ht="45" hidden="1" x14ac:dyDescent="0.2">
      <c r="A3040" s="15" t="s">
        <v>0</v>
      </c>
      <c r="C3040" s="404" t="s">
        <v>111</v>
      </c>
      <c r="D3040" s="405" t="s">
        <v>112</v>
      </c>
      <c r="E3040" s="15" t="s">
        <v>1094</v>
      </c>
      <c r="F3040" s="343">
        <v>1</v>
      </c>
      <c r="G3040" s="407"/>
      <c r="H3040" s="408">
        <f>$F3040*G3040</f>
        <v>0</v>
      </c>
      <c r="I3040" s="417"/>
    </row>
    <row r="3041" spans="1:9" hidden="1" x14ac:dyDescent="0.2">
      <c r="A3041" s="15" t="s">
        <v>0</v>
      </c>
      <c r="C3041" s="401"/>
      <c r="D3041" s="389"/>
      <c r="E3041" s="37"/>
      <c r="F3041" s="374"/>
      <c r="G3041" s="407"/>
      <c r="H3041" s="29"/>
      <c r="I3041" s="376"/>
    </row>
    <row r="3042" spans="1:9" ht="22.5" hidden="1" x14ac:dyDescent="0.2">
      <c r="A3042" s="15" t="s">
        <v>0</v>
      </c>
      <c r="C3042" s="400">
        <v>1</v>
      </c>
      <c r="D3042" s="387" t="s">
        <v>2044</v>
      </c>
      <c r="E3042" s="37"/>
      <c r="F3042" s="374"/>
      <c r="G3042" s="407"/>
      <c r="H3042" s="29"/>
      <c r="I3042" s="376"/>
    </row>
    <row r="3043" spans="1:9" hidden="1" x14ac:dyDescent="0.2">
      <c r="A3043" s="15" t="s">
        <v>0</v>
      </c>
      <c r="B3043" s="28"/>
      <c r="C3043" s="463"/>
      <c r="D3043" s="383" t="s">
        <v>2045</v>
      </c>
      <c r="F3043" s="501"/>
      <c r="G3043" s="407"/>
      <c r="H3043" s="13"/>
      <c r="I3043" s="502"/>
    </row>
    <row r="3044" spans="1:9" hidden="1" x14ac:dyDescent="0.2">
      <c r="A3044" s="15" t="s">
        <v>0</v>
      </c>
      <c r="C3044" s="401"/>
      <c r="D3044" s="387" t="s">
        <v>2046</v>
      </c>
      <c r="E3044" s="37" t="s">
        <v>136</v>
      </c>
      <c r="F3044" s="418">
        <v>1</v>
      </c>
      <c r="G3044" s="407"/>
      <c r="H3044" s="408">
        <f>$F3044*G3044</f>
        <v>0</v>
      </c>
      <c r="I3044" s="419"/>
    </row>
    <row r="3045" spans="1:9" hidden="1" x14ac:dyDescent="0.2">
      <c r="A3045" s="15" t="s">
        <v>0</v>
      </c>
      <c r="B3045" s="28"/>
      <c r="C3045" s="401"/>
      <c r="D3045" s="387"/>
      <c r="E3045" s="37"/>
      <c r="F3045" s="374"/>
      <c r="G3045" s="407"/>
      <c r="H3045" s="13"/>
      <c r="I3045" s="376"/>
    </row>
    <row r="3046" spans="1:9" hidden="1" x14ac:dyDescent="0.2">
      <c r="A3046" s="15" t="s">
        <v>0</v>
      </c>
      <c r="B3046" s="28"/>
      <c r="C3046" s="401"/>
      <c r="D3046" s="387"/>
      <c r="E3046" s="37"/>
      <c r="F3046" s="374"/>
      <c r="G3046" s="407"/>
      <c r="H3046" s="29"/>
      <c r="I3046" s="376"/>
    </row>
    <row r="3047" spans="1:9" ht="33.75" hidden="1" x14ac:dyDescent="0.2">
      <c r="A3047" s="15" t="s">
        <v>0</v>
      </c>
      <c r="B3047" s="28"/>
      <c r="C3047" s="400">
        <v>2</v>
      </c>
      <c r="D3047" s="383" t="s">
        <v>2047</v>
      </c>
      <c r="F3047" s="501"/>
      <c r="G3047" s="407"/>
      <c r="H3047" s="13"/>
      <c r="I3047" s="502"/>
    </row>
    <row r="3048" spans="1:9" hidden="1" x14ac:dyDescent="0.2">
      <c r="A3048" s="15" t="s">
        <v>0</v>
      </c>
      <c r="C3048" s="463"/>
      <c r="D3048" s="383" t="s">
        <v>2048</v>
      </c>
      <c r="F3048" s="501"/>
      <c r="G3048" s="407"/>
      <c r="H3048" s="13"/>
      <c r="I3048" s="502"/>
    </row>
    <row r="3049" spans="1:9" hidden="1" x14ac:dyDescent="0.2">
      <c r="A3049" s="15" t="s">
        <v>0</v>
      </c>
      <c r="C3049" s="463"/>
      <c r="D3049" s="383" t="s">
        <v>2049</v>
      </c>
      <c r="E3049" s="37" t="s">
        <v>136</v>
      </c>
      <c r="F3049" s="343">
        <v>6</v>
      </c>
      <c r="G3049" s="407"/>
      <c r="H3049" s="408">
        <f>$F3049*G3049</f>
        <v>0</v>
      </c>
      <c r="I3049" s="417"/>
    </row>
    <row r="3050" spans="1:9" hidden="1" x14ac:dyDescent="0.2">
      <c r="A3050" s="15" t="s">
        <v>0</v>
      </c>
      <c r="C3050" s="463"/>
      <c r="D3050" s="383" t="s">
        <v>2050</v>
      </c>
      <c r="E3050" s="37" t="s">
        <v>136</v>
      </c>
      <c r="F3050" s="343">
        <v>12</v>
      </c>
      <c r="G3050" s="407"/>
      <c r="H3050" s="408">
        <f>$F3050*G3050</f>
        <v>0</v>
      </c>
      <c r="I3050" s="417"/>
    </row>
    <row r="3051" spans="1:9" hidden="1" x14ac:dyDescent="0.2">
      <c r="A3051" s="15" t="s">
        <v>0</v>
      </c>
      <c r="C3051" s="463"/>
      <c r="D3051" s="36" t="s">
        <v>2051</v>
      </c>
      <c r="F3051" s="501"/>
      <c r="G3051" s="407"/>
      <c r="H3051" s="13"/>
      <c r="I3051" s="502"/>
    </row>
    <row r="3052" spans="1:9" hidden="1" x14ac:dyDescent="0.2">
      <c r="A3052" s="15" t="s">
        <v>0</v>
      </c>
      <c r="C3052" s="463"/>
      <c r="F3052" s="501"/>
      <c r="G3052" s="407"/>
      <c r="H3052" s="13"/>
      <c r="I3052" s="502"/>
    </row>
    <row r="3053" spans="1:9" hidden="1" x14ac:dyDescent="0.2">
      <c r="A3053" s="15" t="s">
        <v>0</v>
      </c>
      <c r="C3053" s="400">
        <v>3</v>
      </c>
      <c r="D3053" s="387" t="s">
        <v>2052</v>
      </c>
      <c r="E3053" s="401"/>
      <c r="F3053" s="374"/>
      <c r="G3053" s="407"/>
      <c r="H3053" s="29"/>
      <c r="I3053" s="376"/>
    </row>
    <row r="3054" spans="1:9" hidden="1" x14ac:dyDescent="0.2">
      <c r="A3054" s="15" t="s">
        <v>0</v>
      </c>
      <c r="B3054" s="28"/>
      <c r="C3054" s="401"/>
      <c r="D3054" s="387" t="s">
        <v>2053</v>
      </c>
      <c r="E3054" s="37" t="s">
        <v>136</v>
      </c>
      <c r="F3054" s="418">
        <v>1</v>
      </c>
      <c r="G3054" s="407"/>
      <c r="H3054" s="408">
        <f>$F3054*G3054</f>
        <v>0</v>
      </c>
      <c r="I3054" s="419"/>
    </row>
    <row r="3055" spans="1:9" hidden="1" x14ac:dyDescent="0.2">
      <c r="A3055" s="15" t="s">
        <v>0</v>
      </c>
      <c r="B3055" s="28"/>
      <c r="C3055" s="401"/>
      <c r="D3055" s="387"/>
      <c r="E3055" s="401"/>
      <c r="F3055" s="374"/>
      <c r="G3055" s="407"/>
      <c r="H3055" s="29"/>
      <c r="I3055" s="376"/>
    </row>
    <row r="3056" spans="1:9" hidden="1" x14ac:dyDescent="0.2">
      <c r="A3056" s="15" t="s">
        <v>0</v>
      </c>
      <c r="B3056" s="28"/>
      <c r="C3056" s="400">
        <v>4</v>
      </c>
      <c r="D3056" s="387" t="s">
        <v>2054</v>
      </c>
      <c r="E3056" s="401"/>
      <c r="F3056" s="374"/>
      <c r="G3056" s="407"/>
      <c r="H3056" s="29"/>
      <c r="I3056" s="376"/>
    </row>
    <row r="3057" spans="1:9" hidden="1" x14ac:dyDescent="0.2">
      <c r="A3057" s="15" t="s">
        <v>0</v>
      </c>
      <c r="B3057" s="28"/>
      <c r="C3057" s="401"/>
      <c r="D3057" s="387" t="s">
        <v>2055</v>
      </c>
      <c r="E3057" s="37" t="s">
        <v>136</v>
      </c>
      <c r="F3057" s="418">
        <v>2</v>
      </c>
      <c r="G3057" s="407"/>
      <c r="H3057" s="408">
        <f>$F3057*G3057</f>
        <v>0</v>
      </c>
      <c r="I3057" s="419"/>
    </row>
    <row r="3058" spans="1:9" hidden="1" x14ac:dyDescent="0.2">
      <c r="A3058" s="15" t="s">
        <v>0</v>
      </c>
      <c r="B3058" s="28"/>
      <c r="C3058" s="401"/>
      <c r="D3058" s="387"/>
      <c r="E3058" s="401"/>
      <c r="F3058" s="374"/>
      <c r="G3058" s="407"/>
      <c r="H3058" s="29"/>
      <c r="I3058" s="376"/>
    </row>
    <row r="3059" spans="1:9" ht="22.5" hidden="1" x14ac:dyDescent="0.2">
      <c r="A3059" s="15" t="s">
        <v>0</v>
      </c>
      <c r="B3059" s="28"/>
      <c r="C3059" s="400">
        <v>5</v>
      </c>
      <c r="D3059" s="389" t="s">
        <v>2056</v>
      </c>
      <c r="E3059" s="37"/>
      <c r="F3059" s="374"/>
      <c r="G3059" s="407"/>
      <c r="H3059" s="29"/>
      <c r="I3059" s="376"/>
    </row>
    <row r="3060" spans="1:9" hidden="1" x14ac:dyDescent="0.2">
      <c r="A3060" s="15" t="s">
        <v>0</v>
      </c>
      <c r="B3060" s="28"/>
      <c r="C3060" s="401"/>
      <c r="D3060" s="389"/>
      <c r="E3060" s="37"/>
      <c r="F3060" s="374"/>
      <c r="G3060" s="407"/>
      <c r="H3060" s="29"/>
      <c r="I3060" s="376"/>
    </row>
    <row r="3061" spans="1:9" hidden="1" x14ac:dyDescent="0.2">
      <c r="A3061" s="15" t="s">
        <v>0</v>
      </c>
      <c r="B3061" s="28"/>
      <c r="C3061" s="410"/>
      <c r="D3061" s="387" t="s">
        <v>1136</v>
      </c>
      <c r="E3061" s="401" t="s">
        <v>149</v>
      </c>
      <c r="F3061" s="374">
        <v>15</v>
      </c>
      <c r="G3061" s="407"/>
      <c r="H3061" s="408">
        <f>$F3061*G3061</f>
        <v>0</v>
      </c>
      <c r="I3061" s="376"/>
    </row>
    <row r="3062" spans="1:9" hidden="1" x14ac:dyDescent="0.2">
      <c r="A3062" s="15" t="s">
        <v>0</v>
      </c>
      <c r="B3062" s="28"/>
      <c r="C3062" s="410"/>
      <c r="D3062" s="387" t="s">
        <v>1139</v>
      </c>
      <c r="E3062" s="401" t="s">
        <v>149</v>
      </c>
      <c r="F3062" s="374">
        <v>14</v>
      </c>
      <c r="G3062" s="407"/>
      <c r="H3062" s="408">
        <f>$F3062*G3062</f>
        <v>0</v>
      </c>
      <c r="I3062" s="376"/>
    </row>
    <row r="3063" spans="1:9" hidden="1" x14ac:dyDescent="0.2">
      <c r="A3063" s="15" t="s">
        <v>0</v>
      </c>
      <c r="B3063" s="28"/>
      <c r="C3063" s="401"/>
      <c r="D3063" s="387" t="s">
        <v>1143</v>
      </c>
      <c r="E3063" s="401" t="s">
        <v>149</v>
      </c>
      <c r="F3063" s="374">
        <v>22</v>
      </c>
      <c r="G3063" s="407"/>
      <c r="H3063" s="408">
        <f>$F3063*G3063</f>
        <v>0</v>
      </c>
      <c r="I3063" s="376"/>
    </row>
    <row r="3064" spans="1:9" hidden="1" x14ac:dyDescent="0.2">
      <c r="A3064" s="15" t="s">
        <v>0</v>
      </c>
      <c r="B3064" s="28"/>
      <c r="C3064" s="410"/>
      <c r="D3064" s="387"/>
      <c r="E3064" s="401"/>
      <c r="F3064" s="374"/>
      <c r="G3064" s="407"/>
      <c r="H3064" s="29"/>
      <c r="I3064" s="376"/>
    </row>
    <row r="3065" spans="1:9" hidden="1" x14ac:dyDescent="0.2">
      <c r="A3065" s="15" t="s">
        <v>0</v>
      </c>
      <c r="B3065" s="28"/>
      <c r="C3065" s="410"/>
      <c r="D3065" s="387" t="s">
        <v>1175</v>
      </c>
      <c r="E3065" s="37" t="s">
        <v>136</v>
      </c>
      <c r="F3065" s="418">
        <v>4</v>
      </c>
      <c r="G3065" s="407"/>
      <c r="H3065" s="408">
        <f>$F3065*G3065</f>
        <v>0</v>
      </c>
      <c r="I3065" s="419"/>
    </row>
    <row r="3066" spans="1:9" hidden="1" x14ac:dyDescent="0.2">
      <c r="A3066" s="15" t="s">
        <v>0</v>
      </c>
      <c r="B3066" s="28"/>
      <c r="C3066" s="410"/>
      <c r="D3066" s="387" t="s">
        <v>1178</v>
      </c>
      <c r="E3066" s="37" t="s">
        <v>136</v>
      </c>
      <c r="F3066" s="418">
        <v>6</v>
      </c>
      <c r="G3066" s="407"/>
      <c r="H3066" s="408">
        <f>$F3066*G3066</f>
        <v>0</v>
      </c>
      <c r="I3066" s="419"/>
    </row>
    <row r="3067" spans="1:9" hidden="1" x14ac:dyDescent="0.2">
      <c r="A3067" s="15" t="s">
        <v>0</v>
      </c>
      <c r="B3067" s="28"/>
      <c r="C3067" s="410"/>
      <c r="D3067" s="387" t="s">
        <v>1179</v>
      </c>
      <c r="E3067" s="37" t="s">
        <v>136</v>
      </c>
      <c r="F3067" s="418">
        <v>1</v>
      </c>
      <c r="G3067" s="407"/>
      <c r="H3067" s="408">
        <f>$F3067*G3067</f>
        <v>0</v>
      </c>
      <c r="I3067" s="419"/>
    </row>
    <row r="3068" spans="1:9" hidden="1" x14ac:dyDescent="0.2">
      <c r="A3068" s="15" t="s">
        <v>0</v>
      </c>
      <c r="B3068" s="28"/>
      <c r="C3068" s="410"/>
      <c r="D3068" s="387" t="s">
        <v>1181</v>
      </c>
      <c r="E3068" s="37" t="s">
        <v>136</v>
      </c>
      <c r="F3068" s="418">
        <v>1</v>
      </c>
      <c r="G3068" s="407"/>
      <c r="H3068" s="408">
        <f>$F3068*G3068</f>
        <v>0</v>
      </c>
      <c r="I3068" s="419"/>
    </row>
    <row r="3069" spans="1:9" hidden="1" x14ac:dyDescent="0.2">
      <c r="A3069" s="15" t="s">
        <v>0</v>
      </c>
      <c r="B3069" s="28"/>
      <c r="C3069" s="410"/>
      <c r="D3069" s="387" t="s">
        <v>1182</v>
      </c>
      <c r="E3069" s="37" t="s">
        <v>136</v>
      </c>
      <c r="F3069" s="418">
        <v>8</v>
      </c>
      <c r="G3069" s="407"/>
      <c r="H3069" s="408">
        <f>$F3069*G3069</f>
        <v>0</v>
      </c>
      <c r="I3069" s="419"/>
    </row>
    <row r="3070" spans="1:9" hidden="1" x14ac:dyDescent="0.2">
      <c r="A3070" s="15" t="s">
        <v>0</v>
      </c>
      <c r="B3070" s="28"/>
      <c r="C3070" s="410"/>
      <c r="D3070" s="387"/>
      <c r="E3070" s="401"/>
      <c r="F3070" s="374"/>
      <c r="G3070" s="407"/>
      <c r="H3070" s="29"/>
      <c r="I3070" s="376"/>
    </row>
    <row r="3071" spans="1:9" hidden="1" x14ac:dyDescent="0.2">
      <c r="A3071" s="15" t="s">
        <v>0</v>
      </c>
      <c r="B3071" s="28"/>
      <c r="C3071" s="410"/>
      <c r="D3071" s="387" t="s">
        <v>1193</v>
      </c>
      <c r="E3071" s="37" t="s">
        <v>136</v>
      </c>
      <c r="F3071" s="418">
        <v>4</v>
      </c>
      <c r="G3071" s="407"/>
      <c r="H3071" s="408">
        <f>$F3071*G3071</f>
        <v>0</v>
      </c>
      <c r="I3071" s="419"/>
    </row>
    <row r="3072" spans="1:9" hidden="1" x14ac:dyDescent="0.2">
      <c r="A3072" s="15" t="s">
        <v>0</v>
      </c>
      <c r="B3072" s="28"/>
      <c r="C3072" s="410"/>
      <c r="D3072" s="387" t="s">
        <v>1196</v>
      </c>
      <c r="E3072" s="37" t="s">
        <v>136</v>
      </c>
      <c r="F3072" s="418">
        <v>2</v>
      </c>
      <c r="G3072" s="407"/>
      <c r="H3072" s="408">
        <f>$F3072*G3072</f>
        <v>0</v>
      </c>
      <c r="I3072" s="419"/>
    </row>
    <row r="3073" spans="1:9" hidden="1" x14ac:dyDescent="0.2">
      <c r="A3073" s="15" t="s">
        <v>0</v>
      </c>
      <c r="B3073" s="28"/>
      <c r="C3073" s="410"/>
      <c r="D3073" s="387" t="s">
        <v>1200</v>
      </c>
      <c r="E3073" s="37" t="s">
        <v>136</v>
      </c>
      <c r="F3073" s="418">
        <v>2</v>
      </c>
      <c r="G3073" s="407"/>
      <c r="H3073" s="408">
        <f>$F3073*G3073</f>
        <v>0</v>
      </c>
      <c r="I3073" s="419"/>
    </row>
    <row r="3074" spans="1:9" hidden="1" x14ac:dyDescent="0.2">
      <c r="A3074" s="15" t="s">
        <v>0</v>
      </c>
      <c r="B3074" s="28"/>
      <c r="C3074" s="410"/>
      <c r="D3074" s="387"/>
      <c r="E3074" s="401"/>
      <c r="F3074" s="374"/>
      <c r="G3074" s="407"/>
      <c r="H3074" s="29"/>
      <c r="I3074" s="376"/>
    </row>
    <row r="3075" spans="1:9" hidden="1" x14ac:dyDescent="0.2">
      <c r="A3075" s="15" t="s">
        <v>0</v>
      </c>
      <c r="B3075" s="28"/>
      <c r="C3075" s="410"/>
      <c r="D3075" s="387" t="s">
        <v>1211</v>
      </c>
      <c r="E3075" s="37" t="s">
        <v>136</v>
      </c>
      <c r="F3075" s="418">
        <v>1</v>
      </c>
      <c r="G3075" s="407"/>
      <c r="H3075" s="408">
        <f>$F3075*G3075</f>
        <v>0</v>
      </c>
      <c r="I3075" s="419"/>
    </row>
    <row r="3076" spans="1:9" hidden="1" x14ac:dyDescent="0.2">
      <c r="A3076" s="15" t="s">
        <v>0</v>
      </c>
      <c r="B3076" s="28"/>
      <c r="C3076" s="410"/>
      <c r="D3076" s="387"/>
      <c r="E3076" s="401"/>
      <c r="F3076" s="374"/>
      <c r="G3076" s="407"/>
      <c r="H3076" s="29"/>
      <c r="I3076" s="376"/>
    </row>
    <row r="3077" spans="1:9" hidden="1" x14ac:dyDescent="0.2">
      <c r="A3077" s="15" t="s">
        <v>0</v>
      </c>
      <c r="B3077" s="28"/>
      <c r="C3077" s="410"/>
      <c r="D3077" s="387" t="s">
        <v>1233</v>
      </c>
      <c r="E3077" s="37" t="s">
        <v>136</v>
      </c>
      <c r="F3077" s="418">
        <v>2</v>
      </c>
      <c r="G3077" s="407"/>
      <c r="H3077" s="408">
        <f>$F3077*G3077</f>
        <v>0</v>
      </c>
      <c r="I3077" s="419"/>
    </row>
    <row r="3078" spans="1:9" hidden="1" x14ac:dyDescent="0.2">
      <c r="A3078" s="15" t="s">
        <v>0</v>
      </c>
      <c r="B3078" s="28"/>
      <c r="C3078" s="410"/>
      <c r="D3078" s="387" t="s">
        <v>1235</v>
      </c>
      <c r="E3078" s="37" t="s">
        <v>136</v>
      </c>
      <c r="F3078" s="418">
        <v>2</v>
      </c>
      <c r="G3078" s="407"/>
      <c r="H3078" s="408">
        <f>$F3078*G3078</f>
        <v>0</v>
      </c>
      <c r="I3078" s="419"/>
    </row>
    <row r="3079" spans="1:9" hidden="1" x14ac:dyDescent="0.2">
      <c r="A3079" s="15" t="s">
        <v>0</v>
      </c>
      <c r="B3079" s="28"/>
      <c r="C3079" s="410"/>
      <c r="D3079" s="387" t="s">
        <v>1244</v>
      </c>
      <c r="E3079" s="37" t="s">
        <v>136</v>
      </c>
      <c r="F3079" s="418">
        <v>1</v>
      </c>
      <c r="G3079" s="407"/>
      <c r="H3079" s="408">
        <f>$F3079*G3079</f>
        <v>0</v>
      </c>
      <c r="I3079" s="419"/>
    </row>
    <row r="3080" spans="1:9" hidden="1" x14ac:dyDescent="0.2">
      <c r="A3080" s="15" t="s">
        <v>0</v>
      </c>
      <c r="B3080" s="28"/>
      <c r="C3080" s="410"/>
      <c r="D3080" s="387"/>
      <c r="E3080" s="401"/>
      <c r="F3080" s="374"/>
      <c r="G3080" s="407"/>
      <c r="H3080" s="29"/>
      <c r="I3080" s="376"/>
    </row>
    <row r="3081" spans="1:9" hidden="1" x14ac:dyDescent="0.2">
      <c r="A3081" s="15" t="s">
        <v>0</v>
      </c>
      <c r="B3081" s="28"/>
      <c r="C3081" s="410"/>
      <c r="D3081" s="387"/>
      <c r="E3081" s="401"/>
      <c r="F3081" s="374"/>
      <c r="G3081" s="407"/>
      <c r="H3081" s="29"/>
      <c r="I3081" s="376"/>
    </row>
    <row r="3082" spans="1:9" ht="33.75" hidden="1" x14ac:dyDescent="0.2">
      <c r="A3082" s="15" t="s">
        <v>0</v>
      </c>
      <c r="B3082" s="28"/>
      <c r="C3082" s="400">
        <v>6</v>
      </c>
      <c r="D3082" s="387" t="s">
        <v>2057</v>
      </c>
      <c r="E3082" s="401"/>
      <c r="F3082" s="374"/>
      <c r="G3082" s="407"/>
      <c r="H3082" s="29"/>
      <c r="I3082" s="376"/>
    </row>
    <row r="3083" spans="1:9" hidden="1" x14ac:dyDescent="0.2">
      <c r="A3083" s="15" t="s">
        <v>0</v>
      </c>
      <c r="B3083" s="28"/>
      <c r="C3083" s="410"/>
      <c r="D3083" s="387" t="s">
        <v>1136</v>
      </c>
      <c r="E3083" s="401" t="s">
        <v>149</v>
      </c>
      <c r="F3083" s="374">
        <v>6</v>
      </c>
      <c r="G3083" s="407"/>
      <c r="H3083" s="408">
        <f>$F3083*G3083</f>
        <v>0</v>
      </c>
      <c r="I3083" s="376"/>
    </row>
    <row r="3084" spans="1:9" hidden="1" x14ac:dyDescent="0.2">
      <c r="A3084" s="15" t="s">
        <v>0</v>
      </c>
      <c r="B3084" s="28"/>
      <c r="C3084" s="410"/>
      <c r="D3084" s="387" t="s">
        <v>1139</v>
      </c>
      <c r="E3084" s="401" t="s">
        <v>149</v>
      </c>
      <c r="F3084" s="374">
        <v>8</v>
      </c>
      <c r="G3084" s="407"/>
      <c r="H3084" s="408">
        <f>$F3084*G3084</f>
        <v>0</v>
      </c>
      <c r="I3084" s="376"/>
    </row>
    <row r="3085" spans="1:9" hidden="1" x14ac:dyDescent="0.2">
      <c r="A3085" s="15" t="s">
        <v>0</v>
      </c>
      <c r="B3085" s="28"/>
      <c r="C3085" s="400"/>
      <c r="D3085" s="383"/>
      <c r="F3085" s="501"/>
      <c r="G3085" s="407"/>
      <c r="H3085" s="13"/>
      <c r="I3085" s="502"/>
    </row>
    <row r="3086" spans="1:9" hidden="1" x14ac:dyDescent="0.2">
      <c r="A3086" s="15" t="s">
        <v>0</v>
      </c>
      <c r="C3086" s="401"/>
      <c r="D3086" s="387"/>
      <c r="E3086" s="37"/>
      <c r="F3086" s="374"/>
      <c r="G3086" s="407"/>
      <c r="H3086" s="29"/>
      <c r="I3086" s="376"/>
    </row>
    <row r="3087" spans="1:9" ht="22.5" hidden="1" x14ac:dyDescent="0.2">
      <c r="A3087" s="15" t="s">
        <v>0</v>
      </c>
      <c r="B3087" s="28"/>
      <c r="C3087" s="400">
        <v>7</v>
      </c>
      <c r="D3087" s="387" t="s">
        <v>2058</v>
      </c>
      <c r="E3087" s="37" t="s">
        <v>1094</v>
      </c>
      <c r="F3087" s="418">
        <v>1</v>
      </c>
      <c r="G3087" s="407"/>
      <c r="H3087" s="408">
        <f>$F3087*G3087</f>
        <v>0</v>
      </c>
      <c r="I3087" s="419"/>
    </row>
    <row r="3088" spans="1:9" hidden="1" x14ac:dyDescent="0.2">
      <c r="A3088" s="15" t="s">
        <v>0</v>
      </c>
      <c r="B3088" s="28"/>
      <c r="C3088" s="401"/>
      <c r="D3088" s="387"/>
      <c r="E3088" s="37"/>
      <c r="F3088" s="374"/>
      <c r="G3088" s="407"/>
      <c r="H3088" s="29"/>
      <c r="I3088" s="376"/>
    </row>
    <row r="3089" spans="1:9" ht="45" hidden="1" x14ac:dyDescent="0.2">
      <c r="A3089" s="15" t="s">
        <v>0</v>
      </c>
      <c r="B3089" s="28"/>
      <c r="C3089" s="400">
        <v>8</v>
      </c>
      <c r="D3089" s="36" t="s">
        <v>2059</v>
      </c>
      <c r="E3089" s="338" t="s">
        <v>1094</v>
      </c>
      <c r="F3089" s="441">
        <v>1</v>
      </c>
      <c r="G3089" s="407"/>
      <c r="H3089" s="408">
        <f>$F3089*G3089</f>
        <v>0</v>
      </c>
      <c r="I3089" s="442"/>
    </row>
    <row r="3090" spans="1:9" hidden="1" x14ac:dyDescent="0.2">
      <c r="A3090" s="15" t="s">
        <v>0</v>
      </c>
      <c r="C3090" s="340"/>
      <c r="E3090" s="338"/>
      <c r="F3090" s="515"/>
      <c r="G3090" s="407"/>
      <c r="H3090" s="13"/>
      <c r="I3090" s="516"/>
    </row>
    <row r="3091" spans="1:9" ht="45" hidden="1" x14ac:dyDescent="0.2">
      <c r="A3091" s="15" t="s">
        <v>0</v>
      </c>
      <c r="C3091" s="400">
        <v>9</v>
      </c>
      <c r="D3091" s="36" t="s">
        <v>2060</v>
      </c>
      <c r="E3091" s="338" t="s">
        <v>1094</v>
      </c>
      <c r="F3091" s="441">
        <v>1</v>
      </c>
      <c r="G3091" s="407"/>
      <c r="H3091" s="408">
        <f>$F3091*G3091</f>
        <v>0</v>
      </c>
      <c r="I3091" s="442"/>
    </row>
    <row r="3092" spans="1:9" hidden="1" x14ac:dyDescent="0.2">
      <c r="A3092" s="15" t="s">
        <v>0</v>
      </c>
      <c r="C3092" s="410"/>
      <c r="D3092" s="387"/>
      <c r="E3092" s="37"/>
      <c r="F3092" s="37"/>
      <c r="G3092" s="407"/>
      <c r="H3092" s="29"/>
      <c r="I3092" s="38"/>
    </row>
    <row r="3093" spans="1:9" hidden="1" x14ac:dyDescent="0.2">
      <c r="A3093" s="15" t="s">
        <v>0</v>
      </c>
      <c r="B3093" s="28"/>
      <c r="C3093" s="410"/>
      <c r="D3093" s="387"/>
      <c r="E3093" s="37"/>
      <c r="F3093" s="374"/>
      <c r="G3093" s="407"/>
      <c r="H3093" s="29"/>
      <c r="I3093" s="376"/>
    </row>
    <row r="3094" spans="1:9" hidden="1" x14ac:dyDescent="0.2">
      <c r="A3094" s="15" t="s">
        <v>221</v>
      </c>
      <c r="B3094" s="347"/>
      <c r="C3094" s="422" t="s">
        <v>2017</v>
      </c>
      <c r="D3094" s="423" t="str">
        <f>"UKUPNO: "&amp;D3009</f>
        <v>UKUPNO: VENTILACIJA FILTERSKE STANICE / SPREMIŠTA KEMIKALIJA</v>
      </c>
      <c r="E3094" s="424"/>
      <c r="F3094" s="425"/>
      <c r="G3094" s="426"/>
      <c r="H3094" s="348">
        <f>SUM(H3013:H3093)</f>
        <v>0</v>
      </c>
      <c r="I3094" s="427"/>
    </row>
    <row r="3095" spans="1:9" hidden="1" x14ac:dyDescent="0.2">
      <c r="A3095" s="15" t="s">
        <v>0</v>
      </c>
      <c r="B3095" s="28"/>
      <c r="C3095" s="458" t="s">
        <v>2061</v>
      </c>
      <c r="D3095" s="364" t="s">
        <v>2062</v>
      </c>
      <c r="F3095" s="345"/>
      <c r="G3095" s="407"/>
      <c r="H3095" s="13"/>
      <c r="I3095" s="378"/>
    </row>
    <row r="3096" spans="1:9" hidden="1" x14ac:dyDescent="0.2">
      <c r="A3096" s="15" t="s">
        <v>0</v>
      </c>
      <c r="C3096" s="458"/>
      <c r="D3096" s="364"/>
      <c r="F3096" s="345"/>
      <c r="G3096" s="407"/>
      <c r="H3096" s="13"/>
      <c r="I3096" s="378"/>
    </row>
    <row r="3097" spans="1:9" hidden="1" x14ac:dyDescent="0.2">
      <c r="A3097" s="15" t="s">
        <v>0</v>
      </c>
      <c r="C3097" s="439">
        <v>1</v>
      </c>
      <c r="D3097" s="36" t="s">
        <v>2063</v>
      </c>
      <c r="F3097" s="345"/>
      <c r="G3097" s="407"/>
      <c r="H3097" s="13"/>
      <c r="I3097" s="378"/>
    </row>
    <row r="3098" spans="1:9" ht="45" hidden="1" x14ac:dyDescent="0.2">
      <c r="A3098" s="15" t="s">
        <v>0</v>
      </c>
      <c r="C3098" s="340"/>
      <c r="D3098" s="36" t="s">
        <v>2064</v>
      </c>
      <c r="F3098" s="345"/>
      <c r="G3098" s="407"/>
      <c r="H3098" s="13"/>
      <c r="I3098" s="378"/>
    </row>
    <row r="3099" spans="1:9" hidden="1" x14ac:dyDescent="0.2">
      <c r="A3099" s="15" t="s">
        <v>0</v>
      </c>
      <c r="C3099" s="340"/>
      <c r="D3099" s="36" t="s">
        <v>2065</v>
      </c>
      <c r="F3099" s="345"/>
      <c r="G3099" s="407"/>
      <c r="H3099" s="13"/>
      <c r="I3099" s="378"/>
    </row>
    <row r="3100" spans="1:9" hidden="1" x14ac:dyDescent="0.2">
      <c r="A3100" s="15" t="s">
        <v>0</v>
      </c>
      <c r="C3100" s="340"/>
      <c r="D3100" s="36" t="s">
        <v>2066</v>
      </c>
      <c r="E3100" s="37" t="s">
        <v>136</v>
      </c>
      <c r="F3100" s="343">
        <v>1</v>
      </c>
      <c r="G3100" s="407"/>
      <c r="H3100" s="408">
        <f>$F3100*G3100</f>
        <v>0</v>
      </c>
      <c r="I3100" s="417"/>
    </row>
    <row r="3101" spans="1:9" hidden="1" x14ac:dyDescent="0.2">
      <c r="A3101" s="15" t="s">
        <v>0</v>
      </c>
      <c r="C3101" s="340"/>
      <c r="F3101" s="345"/>
      <c r="G3101" s="407"/>
      <c r="H3101" s="13"/>
      <c r="I3101" s="378"/>
    </row>
    <row r="3102" spans="1:9" hidden="1" x14ac:dyDescent="0.2">
      <c r="A3102" s="15" t="s">
        <v>0</v>
      </c>
      <c r="C3102" s="439">
        <v>2</v>
      </c>
      <c r="D3102" s="36" t="s">
        <v>2067</v>
      </c>
      <c r="F3102" s="345"/>
      <c r="G3102" s="407"/>
      <c r="H3102" s="13"/>
      <c r="I3102" s="378"/>
    </row>
    <row r="3103" spans="1:9" ht="33.75" hidden="1" x14ac:dyDescent="0.2">
      <c r="A3103" s="15" t="s">
        <v>0</v>
      </c>
      <c r="C3103" s="340"/>
      <c r="D3103" s="36" t="s">
        <v>2068</v>
      </c>
      <c r="F3103" s="345"/>
      <c r="G3103" s="407"/>
      <c r="H3103" s="13"/>
      <c r="I3103" s="378"/>
    </row>
    <row r="3104" spans="1:9" hidden="1" x14ac:dyDescent="0.2">
      <c r="A3104" s="15" t="s">
        <v>0</v>
      </c>
      <c r="C3104" s="340"/>
      <c r="D3104" s="36" t="s">
        <v>2065</v>
      </c>
      <c r="F3104" s="345"/>
      <c r="G3104" s="407"/>
      <c r="H3104" s="13"/>
      <c r="I3104" s="378"/>
    </row>
    <row r="3105" spans="1:9" hidden="1" x14ac:dyDescent="0.2">
      <c r="A3105" s="15" t="s">
        <v>0</v>
      </c>
      <c r="C3105" s="340"/>
      <c r="D3105" s="36" t="s">
        <v>2069</v>
      </c>
      <c r="E3105" s="37" t="s">
        <v>136</v>
      </c>
      <c r="F3105" s="343">
        <v>1</v>
      </c>
      <c r="G3105" s="407"/>
      <c r="H3105" s="408">
        <f>$F3105*G3105</f>
        <v>0</v>
      </c>
      <c r="I3105" s="417"/>
    </row>
    <row r="3106" spans="1:9" hidden="1" x14ac:dyDescent="0.2">
      <c r="A3106" s="15" t="s">
        <v>0</v>
      </c>
      <c r="C3106" s="340"/>
      <c r="F3106" s="345"/>
      <c r="G3106" s="407"/>
      <c r="H3106" s="13"/>
      <c r="I3106" s="378"/>
    </row>
    <row r="3107" spans="1:9" hidden="1" x14ac:dyDescent="0.2">
      <c r="A3107" s="15" t="s">
        <v>0</v>
      </c>
      <c r="C3107" s="439">
        <v>3</v>
      </c>
      <c r="D3107" s="36" t="s">
        <v>2070</v>
      </c>
      <c r="F3107" s="345"/>
      <c r="G3107" s="407"/>
      <c r="H3107" s="13"/>
      <c r="I3107" s="378"/>
    </row>
    <row r="3108" spans="1:9" ht="33.75" hidden="1" x14ac:dyDescent="0.2">
      <c r="A3108" s="15" t="s">
        <v>0</v>
      </c>
      <c r="C3108" s="340"/>
      <c r="D3108" s="36" t="s">
        <v>2068</v>
      </c>
      <c r="F3108" s="345"/>
      <c r="G3108" s="407"/>
      <c r="H3108" s="13"/>
      <c r="I3108" s="378"/>
    </row>
    <row r="3109" spans="1:9" hidden="1" x14ac:dyDescent="0.2">
      <c r="A3109" s="15" t="s">
        <v>0</v>
      </c>
      <c r="C3109" s="340"/>
      <c r="D3109" s="36" t="s">
        <v>2065</v>
      </c>
      <c r="F3109" s="345"/>
      <c r="G3109" s="407"/>
      <c r="H3109" s="13"/>
      <c r="I3109" s="378"/>
    </row>
    <row r="3110" spans="1:9" hidden="1" x14ac:dyDescent="0.2">
      <c r="A3110" s="15" t="s">
        <v>0</v>
      </c>
      <c r="C3110" s="340"/>
      <c r="D3110" s="36" t="s">
        <v>2071</v>
      </c>
      <c r="E3110" s="37" t="s">
        <v>136</v>
      </c>
      <c r="F3110" s="343">
        <v>1</v>
      </c>
      <c r="G3110" s="407"/>
      <c r="H3110" s="408">
        <f>$F3110*G3110</f>
        <v>0</v>
      </c>
      <c r="I3110" s="417"/>
    </row>
    <row r="3111" spans="1:9" hidden="1" x14ac:dyDescent="0.2">
      <c r="A3111" s="15" t="s">
        <v>0</v>
      </c>
      <c r="C3111" s="340"/>
      <c r="F3111" s="345"/>
      <c r="G3111" s="407"/>
      <c r="H3111" s="13"/>
      <c r="I3111" s="378"/>
    </row>
    <row r="3112" spans="1:9" hidden="1" x14ac:dyDescent="0.2">
      <c r="A3112" s="15" t="s">
        <v>0</v>
      </c>
      <c r="C3112" s="340"/>
      <c r="F3112" s="345"/>
      <c r="G3112" s="407"/>
      <c r="H3112" s="13"/>
      <c r="I3112" s="378"/>
    </row>
    <row r="3113" spans="1:9" hidden="1" x14ac:dyDescent="0.2">
      <c r="A3113" s="15" t="s">
        <v>0</v>
      </c>
      <c r="C3113" s="439">
        <v>4</v>
      </c>
      <c r="D3113" s="36" t="s">
        <v>2072</v>
      </c>
      <c r="F3113" s="345"/>
      <c r="G3113" s="407"/>
      <c r="H3113" s="13"/>
      <c r="I3113" s="378"/>
    </row>
    <row r="3114" spans="1:9" hidden="1" x14ac:dyDescent="0.2">
      <c r="A3114" s="15" t="s">
        <v>0</v>
      </c>
      <c r="C3114" s="340"/>
      <c r="D3114" s="36" t="s">
        <v>2073</v>
      </c>
      <c r="F3114" s="345"/>
      <c r="G3114" s="407"/>
      <c r="H3114" s="13"/>
      <c r="I3114" s="378"/>
    </row>
    <row r="3115" spans="1:9" hidden="1" x14ac:dyDescent="0.2">
      <c r="A3115" s="15" t="s">
        <v>0</v>
      </c>
      <c r="C3115" s="340"/>
      <c r="D3115" s="36" t="s">
        <v>2065</v>
      </c>
      <c r="F3115" s="345"/>
      <c r="G3115" s="407"/>
      <c r="H3115" s="13"/>
      <c r="I3115" s="378"/>
    </row>
    <row r="3116" spans="1:9" hidden="1" x14ac:dyDescent="0.2">
      <c r="A3116" s="15" t="s">
        <v>0</v>
      </c>
      <c r="C3116" s="340"/>
      <c r="D3116" s="36" t="s">
        <v>2074</v>
      </c>
      <c r="E3116" s="37" t="s">
        <v>136</v>
      </c>
      <c r="F3116" s="343">
        <v>1</v>
      </c>
      <c r="G3116" s="407"/>
      <c r="H3116" s="408">
        <f>$F3116*G3116</f>
        <v>0</v>
      </c>
      <c r="I3116" s="417"/>
    </row>
    <row r="3117" spans="1:9" hidden="1" x14ac:dyDescent="0.2">
      <c r="A3117" s="15" t="s">
        <v>0</v>
      </c>
      <c r="C3117" s="340"/>
      <c r="F3117" s="345"/>
      <c r="G3117" s="407"/>
      <c r="H3117" s="13"/>
      <c r="I3117" s="378"/>
    </row>
    <row r="3118" spans="1:9" hidden="1" x14ac:dyDescent="0.2">
      <c r="A3118" s="15" t="s">
        <v>0</v>
      </c>
      <c r="C3118" s="340"/>
      <c r="F3118" s="345"/>
      <c r="G3118" s="407"/>
      <c r="H3118" s="13"/>
      <c r="I3118" s="378"/>
    </row>
    <row r="3119" spans="1:9" hidden="1" x14ac:dyDescent="0.2">
      <c r="A3119" s="15" t="s">
        <v>0</v>
      </c>
      <c r="C3119" s="439">
        <v>1</v>
      </c>
      <c r="D3119" s="36" t="s">
        <v>2075</v>
      </c>
      <c r="E3119" s="15" t="s">
        <v>1094</v>
      </c>
      <c r="F3119" s="343">
        <v>4</v>
      </c>
      <c r="G3119" s="407"/>
      <c r="H3119" s="408">
        <f>$F3119*G3119</f>
        <v>0</v>
      </c>
      <c r="I3119" s="417"/>
    </row>
    <row r="3120" spans="1:9" hidden="1" x14ac:dyDescent="0.2">
      <c r="A3120" s="15" t="s">
        <v>0</v>
      </c>
      <c r="C3120" s="439"/>
      <c r="D3120" s="36" t="s">
        <v>2076</v>
      </c>
      <c r="F3120" s="345"/>
      <c r="G3120" s="407"/>
      <c r="H3120" s="13"/>
      <c r="I3120" s="378"/>
    </row>
    <row r="3121" spans="1:9" hidden="1" x14ac:dyDescent="0.2">
      <c r="A3121" s="15" t="s">
        <v>0</v>
      </c>
      <c r="C3121" s="439"/>
      <c r="F3121" s="345"/>
      <c r="G3121" s="407"/>
      <c r="H3121" s="13"/>
      <c r="I3121" s="378"/>
    </row>
    <row r="3122" spans="1:9" hidden="1" x14ac:dyDescent="0.2">
      <c r="A3122" s="15" t="s">
        <v>0</v>
      </c>
      <c r="C3122" s="439">
        <v>2</v>
      </c>
      <c r="D3122" s="36" t="s">
        <v>2077</v>
      </c>
      <c r="F3122" s="345"/>
      <c r="G3122" s="407"/>
      <c r="H3122" s="13"/>
      <c r="I3122" s="378"/>
    </row>
    <row r="3123" spans="1:9" hidden="1" x14ac:dyDescent="0.2">
      <c r="A3123" s="15" t="s">
        <v>0</v>
      </c>
      <c r="C3123" s="340"/>
      <c r="D3123" s="36" t="s">
        <v>2078</v>
      </c>
      <c r="E3123" s="37" t="s">
        <v>136</v>
      </c>
      <c r="F3123" s="343">
        <v>4</v>
      </c>
      <c r="G3123" s="407"/>
      <c r="H3123" s="408">
        <f>$F3123*G3123</f>
        <v>0</v>
      </c>
      <c r="I3123" s="417"/>
    </row>
    <row r="3124" spans="1:9" hidden="1" x14ac:dyDescent="0.2">
      <c r="A3124" s="15" t="s">
        <v>0</v>
      </c>
      <c r="C3124" s="340"/>
      <c r="F3124" s="345"/>
      <c r="G3124" s="407"/>
      <c r="H3124" s="13"/>
      <c r="I3124" s="378"/>
    </row>
    <row r="3125" spans="1:9" hidden="1" x14ac:dyDescent="0.2">
      <c r="A3125" s="15" t="s">
        <v>0</v>
      </c>
      <c r="C3125" s="439">
        <v>3</v>
      </c>
      <c r="D3125" s="36" t="s">
        <v>2079</v>
      </c>
      <c r="F3125" s="345"/>
      <c r="G3125" s="407"/>
      <c r="H3125" s="13"/>
      <c r="I3125" s="378"/>
    </row>
    <row r="3126" spans="1:9" hidden="1" x14ac:dyDescent="0.2">
      <c r="A3126" s="15" t="s">
        <v>0</v>
      </c>
      <c r="C3126" s="439"/>
      <c r="D3126" s="36" t="s">
        <v>2080</v>
      </c>
      <c r="E3126" s="15" t="s">
        <v>1094</v>
      </c>
      <c r="F3126" s="343">
        <v>4</v>
      </c>
      <c r="G3126" s="407"/>
      <c r="H3126" s="408">
        <f>$F3126*G3126</f>
        <v>0</v>
      </c>
      <c r="I3126" s="417"/>
    </row>
    <row r="3127" spans="1:9" hidden="1" x14ac:dyDescent="0.2">
      <c r="A3127" s="15" t="s">
        <v>0</v>
      </c>
      <c r="C3127" s="340"/>
      <c r="F3127" s="345"/>
      <c r="G3127" s="407"/>
      <c r="H3127" s="13"/>
      <c r="I3127" s="378"/>
    </row>
    <row r="3128" spans="1:9" hidden="1" x14ac:dyDescent="0.2">
      <c r="A3128" s="15" t="s">
        <v>0</v>
      </c>
      <c r="C3128" s="340"/>
      <c r="F3128" s="345"/>
      <c r="G3128" s="407"/>
      <c r="H3128" s="13"/>
      <c r="I3128" s="378"/>
    </row>
    <row r="3129" spans="1:9" ht="22.5" hidden="1" x14ac:dyDescent="0.2">
      <c r="A3129" s="15" t="s">
        <v>0</v>
      </c>
      <c r="C3129" s="439">
        <v>4</v>
      </c>
      <c r="D3129" s="36" t="s">
        <v>2081</v>
      </c>
      <c r="E3129" s="37" t="s">
        <v>136</v>
      </c>
      <c r="F3129" s="343">
        <v>1</v>
      </c>
      <c r="G3129" s="407"/>
      <c r="H3129" s="408">
        <f>$F3129*G3129</f>
        <v>0</v>
      </c>
      <c r="I3129" s="417"/>
    </row>
    <row r="3130" spans="1:9" hidden="1" x14ac:dyDescent="0.2">
      <c r="A3130" s="15" t="s">
        <v>0</v>
      </c>
      <c r="C3130" s="340"/>
      <c r="F3130" s="345"/>
      <c r="G3130" s="407"/>
      <c r="H3130" s="13"/>
      <c r="I3130" s="378"/>
    </row>
    <row r="3131" spans="1:9" ht="22.5" hidden="1" x14ac:dyDescent="0.2">
      <c r="A3131" s="15" t="s">
        <v>0</v>
      </c>
      <c r="C3131" s="439">
        <v>5</v>
      </c>
      <c r="D3131" s="36" t="s">
        <v>2082</v>
      </c>
      <c r="E3131" s="37" t="s">
        <v>136</v>
      </c>
      <c r="F3131" s="343">
        <v>4</v>
      </c>
      <c r="G3131" s="407"/>
      <c r="H3131" s="408">
        <f>$F3131*G3131</f>
        <v>0</v>
      </c>
      <c r="I3131" s="417"/>
    </row>
    <row r="3132" spans="1:9" hidden="1" x14ac:dyDescent="0.2">
      <c r="A3132" s="15" t="s">
        <v>0</v>
      </c>
      <c r="C3132" s="340"/>
      <c r="F3132" s="345"/>
      <c r="G3132" s="407"/>
      <c r="H3132" s="13"/>
      <c r="I3132" s="378"/>
    </row>
    <row r="3133" spans="1:9" ht="22.5" hidden="1" x14ac:dyDescent="0.2">
      <c r="A3133" s="15" t="s">
        <v>0</v>
      </c>
      <c r="C3133" s="439">
        <v>6</v>
      </c>
      <c r="D3133" s="383" t="s">
        <v>2083</v>
      </c>
      <c r="F3133" s="345"/>
      <c r="G3133" s="407"/>
      <c r="H3133" s="13"/>
      <c r="I3133" s="378"/>
    </row>
    <row r="3134" spans="1:9" hidden="1" x14ac:dyDescent="0.2">
      <c r="A3134" s="15" t="s">
        <v>0</v>
      </c>
      <c r="C3134" s="463"/>
      <c r="D3134" s="383" t="s">
        <v>2084</v>
      </c>
      <c r="E3134" s="15" t="s">
        <v>149</v>
      </c>
      <c r="F3134" s="345">
        <v>28</v>
      </c>
      <c r="G3134" s="407"/>
      <c r="H3134" s="408">
        <f>$F3134*G3134</f>
        <v>0</v>
      </c>
      <c r="I3134" s="378"/>
    </row>
    <row r="3135" spans="1:9" hidden="1" x14ac:dyDescent="0.2">
      <c r="A3135" s="15" t="s">
        <v>0</v>
      </c>
      <c r="C3135" s="463"/>
      <c r="D3135" s="383" t="s">
        <v>2085</v>
      </c>
      <c r="E3135" s="15" t="s">
        <v>149</v>
      </c>
      <c r="F3135" s="345">
        <v>78</v>
      </c>
      <c r="G3135" s="407"/>
      <c r="H3135" s="408">
        <f>$F3135*G3135</f>
        <v>0</v>
      </c>
      <c r="I3135" s="378"/>
    </row>
    <row r="3136" spans="1:9" hidden="1" x14ac:dyDescent="0.2">
      <c r="A3136" s="15" t="s">
        <v>0</v>
      </c>
      <c r="C3136" s="463"/>
      <c r="D3136" s="383"/>
      <c r="F3136" s="345"/>
      <c r="G3136" s="407"/>
      <c r="H3136" s="13"/>
      <c r="I3136" s="378"/>
    </row>
    <row r="3137" spans="1:9" ht="22.5" hidden="1" x14ac:dyDescent="0.2">
      <c r="A3137" s="15" t="s">
        <v>0</v>
      </c>
      <c r="C3137" s="439">
        <v>7</v>
      </c>
      <c r="D3137" s="36" t="s">
        <v>2086</v>
      </c>
      <c r="E3137" s="15" t="s">
        <v>1094</v>
      </c>
      <c r="F3137" s="343">
        <v>1</v>
      </c>
      <c r="G3137" s="407"/>
      <c r="H3137" s="408">
        <f>$F3137*G3137</f>
        <v>0</v>
      </c>
      <c r="I3137" s="417"/>
    </row>
    <row r="3138" spans="1:9" hidden="1" x14ac:dyDescent="0.2">
      <c r="A3138" s="15" t="s">
        <v>0</v>
      </c>
      <c r="C3138" s="340"/>
      <c r="F3138" s="345"/>
      <c r="G3138" s="407"/>
      <c r="H3138" s="13"/>
      <c r="I3138" s="378"/>
    </row>
    <row r="3139" spans="1:9" ht="22.5" hidden="1" x14ac:dyDescent="0.2">
      <c r="A3139" s="15" t="s">
        <v>0</v>
      </c>
      <c r="C3139" s="439">
        <v>8</v>
      </c>
      <c r="D3139" s="36" t="s">
        <v>2087</v>
      </c>
      <c r="E3139" s="15" t="s">
        <v>1094</v>
      </c>
      <c r="F3139" s="343">
        <v>1</v>
      </c>
      <c r="G3139" s="407"/>
      <c r="H3139" s="408">
        <f>$F3139*G3139</f>
        <v>0</v>
      </c>
      <c r="I3139" s="417"/>
    </row>
    <row r="3140" spans="1:9" hidden="1" x14ac:dyDescent="0.2">
      <c r="A3140" s="15" t="s">
        <v>0</v>
      </c>
      <c r="C3140" s="340"/>
      <c r="F3140" s="345"/>
      <c r="G3140" s="407"/>
      <c r="H3140" s="13"/>
      <c r="I3140" s="378"/>
    </row>
    <row r="3141" spans="1:9" hidden="1" x14ac:dyDescent="0.2">
      <c r="A3141" s="15" t="s">
        <v>0</v>
      </c>
      <c r="C3141" s="439">
        <v>9</v>
      </c>
      <c r="D3141" s="364" t="s">
        <v>2088</v>
      </c>
      <c r="E3141" s="15" t="s">
        <v>1094</v>
      </c>
      <c r="F3141" s="343">
        <v>1</v>
      </c>
      <c r="G3141" s="407"/>
      <c r="H3141" s="408">
        <f>$F3141*G3141</f>
        <v>0</v>
      </c>
      <c r="I3141" s="417"/>
    </row>
    <row r="3142" spans="1:9" hidden="1" x14ac:dyDescent="0.2">
      <c r="A3142" s="15" t="s">
        <v>0</v>
      </c>
      <c r="C3142" s="340"/>
      <c r="F3142" s="345"/>
      <c r="G3142" s="407"/>
      <c r="H3142" s="13"/>
      <c r="I3142" s="378"/>
    </row>
    <row r="3143" spans="1:9" hidden="1" x14ac:dyDescent="0.2">
      <c r="A3143" s="15" t="s">
        <v>0</v>
      </c>
      <c r="C3143" s="439">
        <v>10</v>
      </c>
      <c r="D3143" s="36" t="s">
        <v>2089</v>
      </c>
      <c r="E3143" s="15" t="s">
        <v>1094</v>
      </c>
      <c r="F3143" s="343">
        <v>1</v>
      </c>
      <c r="G3143" s="407"/>
      <c r="H3143" s="408">
        <f>$F3143*G3143</f>
        <v>0</v>
      </c>
      <c r="I3143" s="417"/>
    </row>
    <row r="3144" spans="1:9" hidden="1" x14ac:dyDescent="0.2">
      <c r="A3144" s="15" t="s">
        <v>0</v>
      </c>
      <c r="C3144" s="340"/>
      <c r="F3144" s="345"/>
      <c r="G3144" s="407"/>
      <c r="H3144" s="13"/>
      <c r="I3144" s="378"/>
    </row>
    <row r="3145" spans="1:9" hidden="1" x14ac:dyDescent="0.2">
      <c r="A3145" s="15" t="s">
        <v>0</v>
      </c>
      <c r="C3145" s="439">
        <v>11</v>
      </c>
      <c r="D3145" s="36" t="s">
        <v>2090</v>
      </c>
      <c r="E3145" s="15" t="s">
        <v>1094</v>
      </c>
      <c r="F3145" s="343">
        <v>1</v>
      </c>
      <c r="G3145" s="407"/>
      <c r="H3145" s="408">
        <f>$F3145*G3145</f>
        <v>0</v>
      </c>
      <c r="I3145" s="417"/>
    </row>
    <row r="3146" spans="1:9" hidden="1" x14ac:dyDescent="0.2">
      <c r="A3146" s="15" t="s">
        <v>0</v>
      </c>
      <c r="C3146" s="340"/>
      <c r="E3146" s="340"/>
      <c r="F3146" s="508"/>
      <c r="G3146" s="407"/>
      <c r="H3146" s="13"/>
      <c r="I3146" s="509"/>
    </row>
    <row r="3147" spans="1:9" hidden="1" x14ac:dyDescent="0.2">
      <c r="A3147" s="15" t="s">
        <v>221</v>
      </c>
      <c r="B3147" s="430"/>
      <c r="C3147" s="431" t="s">
        <v>2061</v>
      </c>
      <c r="D3147" s="432" t="str">
        <f>"UKUPNO: "&amp;D3095</f>
        <v>UKUPNO: KOMPRIMIRANI ZRAK</v>
      </c>
      <c r="E3147" s="424"/>
      <c r="F3147" s="425"/>
      <c r="G3147" s="426"/>
      <c r="H3147" s="348">
        <f>SUM(H3100:H3146)</f>
        <v>0</v>
      </c>
      <c r="I3147" s="427"/>
    </row>
    <row r="3148" spans="1:9" hidden="1" x14ac:dyDescent="0.2">
      <c r="A3148" s="15" t="s">
        <v>0</v>
      </c>
      <c r="C3148" s="517"/>
      <c r="D3148" s="518"/>
      <c r="F3148" s="374"/>
      <c r="G3148" s="407"/>
      <c r="H3148" s="13"/>
      <c r="I3148" s="376"/>
    </row>
    <row r="3149" spans="1:9" hidden="1" x14ac:dyDescent="0.2">
      <c r="A3149" s="15" t="s">
        <v>0</v>
      </c>
      <c r="C3149" s="517" t="s">
        <v>2091</v>
      </c>
      <c r="D3149" s="518" t="s">
        <v>2092</v>
      </c>
      <c r="F3149" s="374"/>
      <c r="G3149" s="407"/>
      <c r="H3149" s="13"/>
      <c r="I3149" s="376"/>
    </row>
    <row r="3150" spans="1:9" hidden="1" x14ac:dyDescent="0.2">
      <c r="A3150" s="15" t="s">
        <v>0</v>
      </c>
      <c r="C3150" s="515"/>
      <c r="D3150" s="519"/>
      <c r="F3150" s="345"/>
      <c r="G3150" s="407"/>
      <c r="H3150" s="13"/>
      <c r="I3150" s="378"/>
    </row>
    <row r="3151" spans="1:9" hidden="1" x14ac:dyDescent="0.2">
      <c r="A3151" s="15" t="s">
        <v>0</v>
      </c>
      <c r="C3151" s="400">
        <v>1</v>
      </c>
      <c r="D3151" s="36" t="s">
        <v>2093</v>
      </c>
      <c r="E3151" s="15" t="s">
        <v>149</v>
      </c>
      <c r="F3151" s="501">
        <v>300</v>
      </c>
      <c r="G3151" s="407"/>
      <c r="H3151" s="408">
        <f>G3151*$F3151</f>
        <v>0</v>
      </c>
      <c r="I3151" s="502"/>
    </row>
    <row r="3152" spans="1:9" hidden="1" x14ac:dyDescent="0.2">
      <c r="A3152" s="15" t="s">
        <v>0</v>
      </c>
      <c r="C3152" s="515"/>
      <c r="D3152" s="379"/>
      <c r="F3152" s="501"/>
      <c r="G3152" s="407"/>
      <c r="H3152" s="13"/>
      <c r="I3152" s="502"/>
    </row>
    <row r="3153" spans="1:9" ht="45" hidden="1" x14ac:dyDescent="0.2">
      <c r="A3153" s="15" t="s">
        <v>0</v>
      </c>
      <c r="C3153" s="400">
        <v>2</v>
      </c>
      <c r="D3153" s="520" t="s">
        <v>2094</v>
      </c>
      <c r="F3153" s="345"/>
      <c r="G3153" s="407"/>
      <c r="H3153" s="13"/>
      <c r="I3153" s="378"/>
    </row>
    <row r="3154" spans="1:9" hidden="1" x14ac:dyDescent="0.2">
      <c r="A3154" s="15" t="s">
        <v>0</v>
      </c>
      <c r="C3154" s="515"/>
      <c r="D3154" s="521" t="s">
        <v>2095</v>
      </c>
      <c r="E3154" s="15" t="s">
        <v>2096</v>
      </c>
      <c r="F3154" s="345">
        <v>900</v>
      </c>
      <c r="G3154" s="407"/>
      <c r="H3154" s="408">
        <f>G3154*$F3154</f>
        <v>0</v>
      </c>
      <c r="I3154" s="378"/>
    </row>
    <row r="3155" spans="1:9" hidden="1" x14ac:dyDescent="0.2">
      <c r="A3155" s="15" t="s">
        <v>0</v>
      </c>
      <c r="C3155" s="515"/>
      <c r="F3155" s="345"/>
      <c r="G3155" s="407"/>
      <c r="H3155" s="13"/>
      <c r="I3155" s="378"/>
    </row>
    <row r="3156" spans="1:9" ht="33.75" hidden="1" x14ac:dyDescent="0.2">
      <c r="A3156" s="15" t="s">
        <v>0</v>
      </c>
      <c r="C3156" s="400">
        <v>3</v>
      </c>
      <c r="D3156" s="520" t="s">
        <v>2097</v>
      </c>
      <c r="E3156" s="522"/>
      <c r="F3156" s="345"/>
      <c r="G3156" s="407"/>
      <c r="H3156" s="13"/>
      <c r="I3156" s="378"/>
    </row>
    <row r="3157" spans="1:9" hidden="1" x14ac:dyDescent="0.2">
      <c r="A3157" s="15" t="s">
        <v>0</v>
      </c>
      <c r="C3157" s="515"/>
      <c r="D3157" s="521" t="s">
        <v>2098</v>
      </c>
      <c r="E3157" s="523" t="s">
        <v>2099</v>
      </c>
      <c r="F3157" s="345">
        <v>200</v>
      </c>
      <c r="G3157" s="407"/>
      <c r="H3157" s="408">
        <f>G3157*$F3157</f>
        <v>0</v>
      </c>
      <c r="I3157" s="378"/>
    </row>
    <row r="3158" spans="1:9" hidden="1" x14ac:dyDescent="0.2">
      <c r="A3158" s="15" t="s">
        <v>0</v>
      </c>
      <c r="C3158" s="515"/>
      <c r="F3158" s="345"/>
      <c r="G3158" s="407"/>
      <c r="H3158" s="13"/>
      <c r="I3158" s="378"/>
    </row>
    <row r="3159" spans="1:9" ht="33.75" hidden="1" x14ac:dyDescent="0.2">
      <c r="A3159" s="15" t="s">
        <v>0</v>
      </c>
      <c r="C3159" s="400">
        <v>4</v>
      </c>
      <c r="D3159" s="524" t="s">
        <v>2100</v>
      </c>
      <c r="E3159" s="345"/>
      <c r="F3159" s="345"/>
      <c r="G3159" s="407"/>
      <c r="H3159" s="13"/>
      <c r="I3159" s="378"/>
    </row>
    <row r="3160" spans="1:9" hidden="1" x14ac:dyDescent="0.2">
      <c r="A3160" s="15" t="s">
        <v>0</v>
      </c>
      <c r="C3160" s="515"/>
      <c r="D3160" s="525" t="s">
        <v>2101</v>
      </c>
      <c r="E3160" s="15" t="s">
        <v>2096</v>
      </c>
      <c r="F3160" s="345">
        <v>24</v>
      </c>
      <c r="G3160" s="407"/>
      <c r="H3160" s="408">
        <f>G3160*$F3160</f>
        <v>0</v>
      </c>
      <c r="I3160" s="378"/>
    </row>
    <row r="3161" spans="1:9" hidden="1" x14ac:dyDescent="0.2">
      <c r="A3161" s="15" t="s">
        <v>0</v>
      </c>
      <c r="C3161" s="515"/>
      <c r="F3161" s="345"/>
      <c r="G3161" s="407"/>
      <c r="H3161" s="13"/>
      <c r="I3161" s="378"/>
    </row>
    <row r="3162" spans="1:9" ht="22.5" hidden="1" x14ac:dyDescent="0.2">
      <c r="A3162" s="15" t="s">
        <v>0</v>
      </c>
      <c r="C3162" s="400">
        <v>5</v>
      </c>
      <c r="D3162" s="520" t="s">
        <v>2102</v>
      </c>
      <c r="F3162" s="345"/>
      <c r="G3162" s="407"/>
      <c r="H3162" s="13"/>
      <c r="I3162" s="378"/>
    </row>
    <row r="3163" spans="1:9" ht="45" hidden="1" x14ac:dyDescent="0.2">
      <c r="A3163" s="15" t="s">
        <v>0</v>
      </c>
      <c r="C3163" s="515"/>
      <c r="D3163" s="521" t="s">
        <v>2103</v>
      </c>
      <c r="F3163" s="345"/>
      <c r="G3163" s="407"/>
      <c r="H3163" s="13"/>
      <c r="I3163" s="378"/>
    </row>
    <row r="3164" spans="1:9" ht="22.5" hidden="1" x14ac:dyDescent="0.2">
      <c r="A3164" s="15" t="s">
        <v>0</v>
      </c>
      <c r="C3164" s="515"/>
      <c r="D3164" s="521" t="s">
        <v>2104</v>
      </c>
      <c r="F3164" s="345"/>
      <c r="G3164" s="407"/>
      <c r="H3164" s="13"/>
      <c r="I3164" s="378"/>
    </row>
    <row r="3165" spans="1:9" hidden="1" x14ac:dyDescent="0.2">
      <c r="A3165" s="15" t="s">
        <v>0</v>
      </c>
      <c r="C3165" s="515"/>
      <c r="D3165" s="521" t="s">
        <v>2105</v>
      </c>
      <c r="E3165" s="15" t="s">
        <v>2096</v>
      </c>
      <c r="F3165" s="345">
        <v>78</v>
      </c>
      <c r="G3165" s="407"/>
      <c r="H3165" s="408">
        <f>G3165*$F3165</f>
        <v>0</v>
      </c>
      <c r="I3165" s="378"/>
    </row>
    <row r="3166" spans="1:9" hidden="1" x14ac:dyDescent="0.2">
      <c r="A3166" s="15" t="s">
        <v>0</v>
      </c>
      <c r="C3166" s="515"/>
      <c r="F3166" s="345"/>
      <c r="G3166" s="407"/>
      <c r="H3166" s="13"/>
      <c r="I3166" s="378"/>
    </row>
    <row r="3167" spans="1:9" ht="22.5" hidden="1" x14ac:dyDescent="0.2">
      <c r="A3167" s="15" t="s">
        <v>0</v>
      </c>
      <c r="C3167" s="400">
        <v>1</v>
      </c>
      <c r="D3167" s="36" t="s">
        <v>2106</v>
      </c>
      <c r="E3167" s="15" t="s">
        <v>149</v>
      </c>
      <c r="F3167" s="345">
        <v>250</v>
      </c>
      <c r="G3167" s="407"/>
      <c r="H3167" s="408">
        <f>G3167*$F3167</f>
        <v>0</v>
      </c>
      <c r="I3167" s="378"/>
    </row>
    <row r="3168" spans="1:9" hidden="1" x14ac:dyDescent="0.2">
      <c r="A3168" s="15" t="s">
        <v>0</v>
      </c>
      <c r="C3168" s="515"/>
      <c r="D3168" s="525"/>
      <c r="F3168" s="345"/>
      <c r="G3168" s="407"/>
      <c r="H3168" s="13"/>
      <c r="I3168" s="378"/>
    </row>
    <row r="3169" spans="1:9" ht="22.5" hidden="1" x14ac:dyDescent="0.2">
      <c r="A3169" s="15" t="s">
        <v>0</v>
      </c>
      <c r="C3169" s="400">
        <v>2</v>
      </c>
      <c r="D3169" s="521" t="s">
        <v>2107</v>
      </c>
      <c r="F3169" s="345"/>
      <c r="G3169" s="407"/>
      <c r="H3169" s="13"/>
      <c r="I3169" s="378"/>
    </row>
    <row r="3170" spans="1:9" hidden="1" x14ac:dyDescent="0.2">
      <c r="A3170" s="15" t="s">
        <v>0</v>
      </c>
      <c r="C3170" s="515"/>
      <c r="D3170" s="521" t="s">
        <v>2108</v>
      </c>
      <c r="E3170" s="15" t="s">
        <v>2096</v>
      </c>
      <c r="F3170" s="345">
        <v>800</v>
      </c>
      <c r="G3170" s="407"/>
      <c r="H3170" s="408">
        <f>G3170*$F3170</f>
        <v>0</v>
      </c>
      <c r="I3170" s="378"/>
    </row>
    <row r="3171" spans="1:9" hidden="1" x14ac:dyDescent="0.2">
      <c r="A3171" s="15" t="s">
        <v>0</v>
      </c>
      <c r="C3171" s="515"/>
      <c r="D3171" s="521"/>
      <c r="E3171" s="523"/>
      <c r="F3171" s="345"/>
      <c r="G3171" s="407"/>
      <c r="H3171" s="13"/>
      <c r="I3171" s="378"/>
    </row>
    <row r="3172" spans="1:9" ht="33.75" hidden="1" x14ac:dyDescent="0.2">
      <c r="A3172" s="15" t="s">
        <v>0</v>
      </c>
      <c r="C3172" s="400">
        <v>3</v>
      </c>
      <c r="D3172" s="521" t="s">
        <v>2109</v>
      </c>
      <c r="E3172" s="345"/>
      <c r="F3172" s="345"/>
      <c r="G3172" s="407"/>
      <c r="H3172" s="13"/>
      <c r="I3172" s="378"/>
    </row>
    <row r="3173" spans="1:9" ht="101.25" hidden="1" x14ac:dyDescent="0.2">
      <c r="A3173" s="15" t="s">
        <v>0</v>
      </c>
      <c r="C3173" s="515"/>
      <c r="D3173" s="521" t="s">
        <v>2110</v>
      </c>
      <c r="E3173" s="345"/>
      <c r="F3173" s="345"/>
      <c r="G3173" s="407"/>
      <c r="H3173" s="13"/>
      <c r="I3173" s="378"/>
    </row>
    <row r="3174" spans="1:9" ht="45" hidden="1" x14ac:dyDescent="0.2">
      <c r="A3174" s="15" t="s">
        <v>0</v>
      </c>
      <c r="C3174" s="515"/>
      <c r="D3174" s="521" t="s">
        <v>2111</v>
      </c>
      <c r="E3174" s="345"/>
      <c r="F3174" s="345"/>
      <c r="G3174" s="407"/>
      <c r="H3174" s="13"/>
      <c r="I3174" s="378"/>
    </row>
    <row r="3175" spans="1:9" ht="22.5" hidden="1" x14ac:dyDescent="0.2">
      <c r="A3175" s="15" t="s">
        <v>0</v>
      </c>
      <c r="C3175" s="515"/>
      <c r="D3175" s="521" t="s">
        <v>2112</v>
      </c>
      <c r="E3175" s="345" t="s">
        <v>2113</v>
      </c>
      <c r="F3175" s="343">
        <v>1</v>
      </c>
      <c r="G3175" s="407"/>
      <c r="H3175" s="408">
        <f>G3175*$F3175</f>
        <v>0</v>
      </c>
      <c r="I3175" s="417"/>
    </row>
    <row r="3176" spans="1:9" hidden="1" x14ac:dyDescent="0.2">
      <c r="A3176" s="15" t="s">
        <v>0</v>
      </c>
      <c r="C3176" s="515"/>
      <c r="D3176" s="524"/>
      <c r="E3176" s="345"/>
      <c r="F3176" s="345"/>
      <c r="G3176" s="407"/>
      <c r="H3176" s="40"/>
      <c r="I3176" s="378"/>
    </row>
    <row r="3177" spans="1:9" ht="45" hidden="1" x14ac:dyDescent="0.2">
      <c r="A3177" s="15" t="s">
        <v>0</v>
      </c>
      <c r="C3177" s="400">
        <v>4</v>
      </c>
      <c r="D3177" s="524" t="s">
        <v>2114</v>
      </c>
      <c r="E3177" s="345"/>
      <c r="F3177" s="345"/>
      <c r="G3177" s="407"/>
      <c r="H3177" s="40"/>
      <c r="I3177" s="378"/>
    </row>
    <row r="3178" spans="1:9" hidden="1" x14ac:dyDescent="0.2">
      <c r="A3178" s="15" t="s">
        <v>0</v>
      </c>
      <c r="C3178" s="515"/>
      <c r="D3178" s="524" t="s">
        <v>2115</v>
      </c>
      <c r="E3178" s="345"/>
      <c r="F3178" s="345"/>
      <c r="G3178" s="407"/>
      <c r="H3178" s="40"/>
      <c r="I3178" s="378"/>
    </row>
    <row r="3179" spans="1:9" hidden="1" x14ac:dyDescent="0.2">
      <c r="A3179" s="15" t="s">
        <v>0</v>
      </c>
      <c r="C3179" s="515"/>
      <c r="D3179" s="524" t="s">
        <v>2116</v>
      </c>
      <c r="E3179" s="345"/>
      <c r="F3179" s="345"/>
      <c r="G3179" s="407"/>
      <c r="H3179" s="40"/>
      <c r="I3179" s="378"/>
    </row>
    <row r="3180" spans="1:9" hidden="1" x14ac:dyDescent="0.2">
      <c r="A3180" s="15" t="s">
        <v>0</v>
      </c>
      <c r="C3180" s="515"/>
      <c r="D3180" s="524" t="s">
        <v>2117</v>
      </c>
      <c r="E3180" s="345"/>
      <c r="F3180" s="345"/>
      <c r="G3180" s="407"/>
      <c r="H3180" s="13"/>
      <c r="I3180" s="378"/>
    </row>
    <row r="3181" spans="1:9" hidden="1" x14ac:dyDescent="0.2">
      <c r="A3181" s="15" t="s">
        <v>0</v>
      </c>
      <c r="C3181" s="515"/>
      <c r="D3181" s="524" t="s">
        <v>2118</v>
      </c>
      <c r="E3181" s="345" t="s">
        <v>358</v>
      </c>
      <c r="F3181" s="345">
        <v>1800</v>
      </c>
      <c r="G3181" s="407"/>
      <c r="H3181" s="408">
        <f>G3181*$F3181</f>
        <v>0</v>
      </c>
      <c r="I3181" s="378"/>
    </row>
    <row r="3182" spans="1:9" hidden="1" x14ac:dyDescent="0.2">
      <c r="A3182" s="15" t="s">
        <v>0</v>
      </c>
      <c r="C3182" s="340"/>
      <c r="E3182" s="340"/>
      <c r="F3182" s="508"/>
      <c r="G3182" s="526"/>
      <c r="H3182" s="13"/>
      <c r="I3182" s="509"/>
    </row>
    <row r="3183" spans="1:9" hidden="1" x14ac:dyDescent="0.2">
      <c r="A3183" s="15" t="s">
        <v>221</v>
      </c>
      <c r="B3183" s="430"/>
      <c r="C3183" s="431" t="s">
        <v>2091</v>
      </c>
      <c r="D3183" s="432" t="str">
        <f>"UKUPNO: "&amp;D3149</f>
        <v>UKUPNO: PRATEĆI ZEMLJANI I GRAĐEVINSKI RADOVI</v>
      </c>
      <c r="E3183" s="424"/>
      <c r="F3183" s="425"/>
      <c r="G3183" s="527"/>
      <c r="H3183" s="348">
        <f>SUM(H3151:H3182)</f>
        <v>0</v>
      </c>
      <c r="I3183" s="427"/>
    </row>
    <row r="3184" spans="1:9" hidden="1" x14ac:dyDescent="0.2">
      <c r="A3184" s="15" t="s">
        <v>221</v>
      </c>
      <c r="C3184" s="515"/>
      <c r="D3184" s="519"/>
      <c r="F3184" s="345"/>
      <c r="G3184" s="377"/>
      <c r="H3184" s="13"/>
      <c r="I3184" s="378"/>
    </row>
    <row r="3185" spans="1:9" hidden="1" x14ac:dyDescent="0.2">
      <c r="A3185" s="15" t="s">
        <v>221</v>
      </c>
      <c r="C3185" s="340"/>
      <c r="D3185" s="364" t="s">
        <v>2119</v>
      </c>
      <c r="E3185" s="345"/>
      <c r="F3185" s="345"/>
      <c r="G3185" s="377"/>
      <c r="H3185" s="13"/>
      <c r="I3185" s="378"/>
    </row>
    <row r="3186" spans="1:9" hidden="1" x14ac:dyDescent="0.2">
      <c r="A3186" s="15" t="s">
        <v>221</v>
      </c>
      <c r="C3186" s="398"/>
      <c r="E3186" s="345"/>
      <c r="F3186" s="345"/>
      <c r="G3186" s="377"/>
      <c r="H3186" s="13"/>
      <c r="I3186" s="378"/>
    </row>
    <row r="3187" spans="1:9" hidden="1" x14ac:dyDescent="0.2">
      <c r="A3187" s="15" t="s">
        <v>221</v>
      </c>
      <c r="C3187" s="458" t="s">
        <v>1075</v>
      </c>
      <c r="D3187" s="384" t="str">
        <f>D301</f>
        <v>RELAX BAZEN</v>
      </c>
      <c r="E3187" s="458"/>
      <c r="F3187" s="366"/>
      <c r="G3187" s="528"/>
      <c r="H3187" s="337">
        <f>SUM(H3189:H3195)</f>
        <v>0</v>
      </c>
      <c r="I3187" s="529"/>
    </row>
    <row r="3188" spans="1:9" hidden="1" x14ac:dyDescent="0.2">
      <c r="A3188" s="15" t="s">
        <v>221</v>
      </c>
      <c r="C3188" s="340"/>
      <c r="E3188" s="345"/>
      <c r="F3188" s="345"/>
      <c r="G3188" s="377"/>
      <c r="H3188" s="13"/>
      <c r="I3188" s="378"/>
    </row>
    <row r="3189" spans="1:9" hidden="1" x14ac:dyDescent="0.2">
      <c r="A3189" s="15" t="s">
        <v>221</v>
      </c>
      <c r="C3189" s="515" t="s">
        <v>1077</v>
      </c>
      <c r="D3189" s="519" t="str">
        <f>D374</f>
        <v>UKUPNO MEHANIČKI TRETMAN VODE (FILTRACIJA)</v>
      </c>
      <c r="E3189" s="345"/>
      <c r="F3189" s="345"/>
      <c r="G3189" s="377"/>
      <c r="H3189" s="13">
        <f>H374</f>
        <v>0</v>
      </c>
      <c r="I3189" s="378"/>
    </row>
    <row r="3190" spans="1:9" hidden="1" x14ac:dyDescent="0.2">
      <c r="A3190" s="15" t="s">
        <v>221</v>
      </c>
      <c r="C3190" s="501" t="s">
        <v>1132</v>
      </c>
      <c r="D3190" s="519" t="str">
        <f>D700</f>
        <v>UKUPNO CIJEVNI RAZVOD I ELEMENTI ZA UGRADBU U ZID</v>
      </c>
      <c r="E3190" s="345"/>
      <c r="F3190" s="345"/>
      <c r="G3190" s="377"/>
      <c r="H3190" s="13">
        <f>H700</f>
        <v>0</v>
      </c>
      <c r="I3190" s="378"/>
    </row>
    <row r="3191" spans="1:9" hidden="1" x14ac:dyDescent="0.2">
      <c r="A3191" s="15" t="s">
        <v>221</v>
      </c>
      <c r="C3191" s="515" t="s">
        <v>1374</v>
      </c>
      <c r="D3191" s="519" t="str">
        <f>D749</f>
        <v>UKUPNO: OPREMA BAZENA</v>
      </c>
      <c r="E3191" s="345"/>
      <c r="F3191" s="345"/>
      <c r="G3191" s="377"/>
      <c r="H3191" s="13">
        <f>H749</f>
        <v>0</v>
      </c>
      <c r="I3191" s="378"/>
    </row>
    <row r="3192" spans="1:9" hidden="1" x14ac:dyDescent="0.2">
      <c r="A3192" s="15" t="s">
        <v>221</v>
      </c>
      <c r="C3192" s="530" t="s">
        <v>1407</v>
      </c>
      <c r="D3192" s="531" t="str">
        <f>D812</f>
        <v>UKUPNO: EFEKTI BAZENA</v>
      </c>
      <c r="E3192" s="345"/>
      <c r="F3192" s="345"/>
      <c r="G3192" s="377"/>
      <c r="H3192" s="13">
        <f>H812</f>
        <v>0</v>
      </c>
      <c r="I3192" s="378"/>
    </row>
    <row r="3193" spans="1:9" hidden="1" x14ac:dyDescent="0.2">
      <c r="A3193" s="15" t="s">
        <v>221</v>
      </c>
      <c r="C3193" s="530" t="s">
        <v>1437</v>
      </c>
      <c r="D3193" s="531" t="str">
        <f>D1072</f>
        <v>UKUPNO: KEMIJSKI TRETMAN BAZENSKE VODE</v>
      </c>
      <c r="E3193" s="345"/>
      <c r="F3193" s="345"/>
      <c r="G3193" s="377"/>
      <c r="H3193" s="13">
        <f>H1072</f>
        <v>0</v>
      </c>
      <c r="I3193" s="378"/>
    </row>
    <row r="3194" spans="1:9" hidden="1" x14ac:dyDescent="0.2">
      <c r="A3194" s="15" t="s">
        <v>221</v>
      </c>
      <c r="C3194" s="345" t="s">
        <v>1611</v>
      </c>
      <c r="D3194" s="519" t="str">
        <f>D1154</f>
        <v>UKUPNO: NADOPUNA SLATKE VODE</v>
      </c>
      <c r="E3194" s="345"/>
      <c r="F3194" s="345"/>
      <c r="G3194" s="377"/>
      <c r="H3194" s="13">
        <f>H1154</f>
        <v>0</v>
      </c>
      <c r="I3194" s="378"/>
    </row>
    <row r="3195" spans="1:9" hidden="1" x14ac:dyDescent="0.2">
      <c r="A3195" s="15" t="s">
        <v>221</v>
      </c>
      <c r="C3195" s="530" t="s">
        <v>1668</v>
      </c>
      <c r="D3195" s="531" t="str">
        <f>D1281</f>
        <v>UKUPNO: PRATEĆE ELEKTROINSTALACIJE</v>
      </c>
      <c r="E3195" s="345"/>
      <c r="F3195" s="345"/>
      <c r="G3195" s="377"/>
      <c r="H3195" s="13">
        <f>H1281</f>
        <v>0</v>
      </c>
      <c r="I3195" s="378"/>
    </row>
    <row r="3196" spans="1:9" hidden="1" x14ac:dyDescent="0.2">
      <c r="A3196" s="15" t="s">
        <v>221</v>
      </c>
      <c r="E3196" s="345"/>
      <c r="G3196" s="372"/>
      <c r="H3196" s="13"/>
      <c r="I3196" s="373"/>
    </row>
    <row r="3197" spans="1:9" hidden="1" x14ac:dyDescent="0.2">
      <c r="A3197" s="15" t="s">
        <v>221</v>
      </c>
      <c r="C3197" s="28"/>
      <c r="E3197" s="345"/>
      <c r="G3197" s="372"/>
      <c r="H3197" s="13"/>
      <c r="I3197" s="373"/>
    </row>
    <row r="3198" spans="1:9" hidden="1" x14ac:dyDescent="0.2">
      <c r="A3198" s="15" t="s">
        <v>221</v>
      </c>
      <c r="C3198" s="458" t="s">
        <v>1778</v>
      </c>
      <c r="D3198" s="384" t="str">
        <f>D1282</f>
        <v>AKTIVNI BAZEN</v>
      </c>
      <c r="E3198" s="458"/>
      <c r="F3198" s="16"/>
      <c r="G3198" s="365"/>
      <c r="H3198" s="337">
        <f>SUM(H3200:H3206)</f>
        <v>0</v>
      </c>
      <c r="I3198" s="27"/>
    </row>
    <row r="3199" spans="1:9" hidden="1" x14ac:dyDescent="0.2">
      <c r="A3199" s="15" t="s">
        <v>221</v>
      </c>
      <c r="E3199" s="340"/>
      <c r="G3199" s="372"/>
      <c r="H3199" s="13"/>
      <c r="I3199" s="373"/>
    </row>
    <row r="3200" spans="1:9" hidden="1" x14ac:dyDescent="0.2">
      <c r="A3200" s="15" t="s">
        <v>221</v>
      </c>
      <c r="C3200" s="515" t="s">
        <v>1780</v>
      </c>
      <c r="D3200" s="519" t="str">
        <f>D1355</f>
        <v>UKUPNO MEHANIČKI TRETMAN VODE (FILTRACIJA)</v>
      </c>
      <c r="E3200" s="340"/>
      <c r="G3200" s="372"/>
      <c r="H3200" s="13">
        <f>H1355</f>
        <v>0</v>
      </c>
      <c r="I3200" s="373"/>
    </row>
    <row r="3201" spans="1:9" hidden="1" x14ac:dyDescent="0.2">
      <c r="A3201" s="15" t="s">
        <v>221</v>
      </c>
      <c r="C3201" s="501" t="s">
        <v>1796</v>
      </c>
      <c r="D3201" s="519" t="str">
        <f>D1642</f>
        <v>UKUPNO CIJEVNI RAZVOD I ELEMENTI ZA UGRADBU U ZID</v>
      </c>
      <c r="E3201" s="340"/>
      <c r="G3201" s="372"/>
      <c r="H3201" s="13">
        <f>H1642</f>
        <v>0</v>
      </c>
      <c r="I3201" s="373"/>
    </row>
    <row r="3202" spans="1:9" hidden="1" x14ac:dyDescent="0.2">
      <c r="A3202" s="15" t="s">
        <v>221</v>
      </c>
      <c r="C3202" s="515" t="s">
        <v>1798</v>
      </c>
      <c r="D3202" s="519" t="str">
        <f>D1692</f>
        <v>UKUPNO: OPREMA BAZENA</v>
      </c>
      <c r="E3202" s="340"/>
      <c r="G3202" s="372"/>
      <c r="H3202" s="13">
        <f>H1692</f>
        <v>0</v>
      </c>
      <c r="I3202" s="373"/>
    </row>
    <row r="3203" spans="1:9" hidden="1" x14ac:dyDescent="0.2">
      <c r="A3203" s="15" t="s">
        <v>221</v>
      </c>
      <c r="C3203" s="501" t="s">
        <v>1818</v>
      </c>
      <c r="D3203" s="519" t="str">
        <f>D1839</f>
        <v>UKUPNO: EFEKTI BAZENA</v>
      </c>
      <c r="E3203" s="340"/>
      <c r="G3203" s="372"/>
      <c r="H3203" s="13">
        <f>H1839</f>
        <v>0</v>
      </c>
      <c r="I3203" s="373"/>
    </row>
    <row r="3204" spans="1:9" hidden="1" x14ac:dyDescent="0.2">
      <c r="A3204" s="15" t="s">
        <v>221</v>
      </c>
      <c r="C3204" s="501" t="s">
        <v>1877</v>
      </c>
      <c r="D3204" s="519" t="str">
        <f>D1975</f>
        <v>UKUPNO: KEMIJSKI TRETMAN BAZENSKE VODE</v>
      </c>
      <c r="E3204" s="340"/>
      <c r="G3204" s="372"/>
      <c r="H3204" s="13">
        <f>H1975</f>
        <v>0</v>
      </c>
      <c r="I3204" s="373"/>
    </row>
    <row r="3205" spans="1:9" hidden="1" x14ac:dyDescent="0.2">
      <c r="A3205" s="15" t="s">
        <v>221</v>
      </c>
      <c r="C3205" s="501" t="s">
        <v>1881</v>
      </c>
      <c r="D3205" s="36" t="str">
        <f>D2037</f>
        <v>UKUPNO: NADOPUNA SLATKE VODE</v>
      </c>
      <c r="E3205" s="340"/>
      <c r="G3205" s="372"/>
      <c r="H3205" s="13">
        <f>H2037</f>
        <v>0</v>
      </c>
      <c r="I3205" s="373"/>
    </row>
    <row r="3206" spans="1:9" hidden="1" x14ac:dyDescent="0.2">
      <c r="A3206" s="15" t="s">
        <v>221</v>
      </c>
      <c r="C3206" s="515" t="s">
        <v>1888</v>
      </c>
      <c r="D3206" s="519" t="str">
        <f>D2152</f>
        <v>UKUPNO: PRATEĆE ELEKTROINSTALACIJE</v>
      </c>
      <c r="E3206" s="340"/>
      <c r="G3206" s="372"/>
      <c r="H3206" s="346">
        <f>H2152</f>
        <v>0</v>
      </c>
      <c r="I3206" s="373"/>
    </row>
    <row r="3207" spans="1:9" hidden="1" x14ac:dyDescent="0.2">
      <c r="A3207" s="15" t="s">
        <v>221</v>
      </c>
      <c r="C3207" s="515"/>
      <c r="D3207" s="519"/>
      <c r="E3207" s="340"/>
      <c r="G3207" s="372"/>
      <c r="H3207" s="346"/>
      <c r="I3207" s="373"/>
    </row>
    <row r="3208" spans="1:9" hidden="1" x14ac:dyDescent="0.2">
      <c r="A3208" s="15" t="s">
        <v>221</v>
      </c>
      <c r="C3208" s="338"/>
      <c r="E3208" s="340"/>
      <c r="G3208" s="372"/>
      <c r="H3208" s="346"/>
      <c r="I3208" s="373"/>
    </row>
    <row r="3209" spans="1:9" hidden="1" x14ac:dyDescent="0.2">
      <c r="A3209" s="15" t="s">
        <v>221</v>
      </c>
      <c r="C3209" s="532" t="s">
        <v>1902</v>
      </c>
      <c r="D3209" s="518" t="str">
        <f>D2153</f>
        <v>DJEČIJI BAZEN</v>
      </c>
      <c r="E3209" s="458"/>
      <c r="F3209" s="532"/>
      <c r="G3209" s="533"/>
      <c r="H3209" s="337">
        <f>SUM(H3211:H3217)</f>
        <v>0</v>
      </c>
      <c r="I3209" s="534"/>
    </row>
    <row r="3210" spans="1:9" hidden="1" x14ac:dyDescent="0.2">
      <c r="A3210" s="15" t="s">
        <v>221</v>
      </c>
      <c r="C3210" s="535"/>
      <c r="D3210" s="519"/>
      <c r="E3210" s="340"/>
      <c r="F3210" s="501"/>
      <c r="G3210" s="536"/>
      <c r="H3210" s="13"/>
      <c r="I3210" s="502"/>
    </row>
    <row r="3211" spans="1:9" hidden="1" x14ac:dyDescent="0.2">
      <c r="A3211" s="15" t="s">
        <v>221</v>
      </c>
      <c r="C3211" s="501" t="s">
        <v>1904</v>
      </c>
      <c r="D3211" s="519" t="str">
        <f>D2223</f>
        <v>UKUPNO MEHANIČKI TRETMAN VODE (FILTRACIJA)</v>
      </c>
      <c r="E3211" s="340"/>
      <c r="F3211" s="501"/>
      <c r="G3211" s="536"/>
      <c r="H3211" s="13">
        <f>H2223</f>
        <v>0</v>
      </c>
      <c r="I3211" s="502"/>
    </row>
    <row r="3212" spans="1:9" hidden="1" x14ac:dyDescent="0.2">
      <c r="A3212" s="15" t="s">
        <v>221</v>
      </c>
      <c r="C3212" s="515" t="s">
        <v>1922</v>
      </c>
      <c r="D3212" s="519" t="str">
        <f>D2475</f>
        <v>UKUPNO CIJEVNI RAZVOD I ELEMENTI ZA UGRADBU U ZID</v>
      </c>
      <c r="E3212" s="340"/>
      <c r="F3212" s="501"/>
      <c r="G3212" s="536"/>
      <c r="H3212" s="13">
        <f>H2475</f>
        <v>0</v>
      </c>
      <c r="I3212" s="502"/>
    </row>
    <row r="3213" spans="1:9" hidden="1" x14ac:dyDescent="0.2">
      <c r="A3213" s="15" t="s">
        <v>221</v>
      </c>
      <c r="C3213" s="501" t="s">
        <v>1927</v>
      </c>
      <c r="D3213" s="519" t="str">
        <f>D2514</f>
        <v>UKUPNO: OPREMA BAZENA</v>
      </c>
      <c r="E3213" s="340"/>
      <c r="F3213" s="501"/>
      <c r="G3213" s="536"/>
      <c r="H3213" s="13">
        <f>H2514</f>
        <v>0</v>
      </c>
      <c r="I3213" s="502"/>
    </row>
    <row r="3214" spans="1:9" hidden="1" x14ac:dyDescent="0.2">
      <c r="A3214" s="15" t="s">
        <v>221</v>
      </c>
      <c r="C3214" s="515" t="s">
        <v>1930</v>
      </c>
      <c r="D3214" s="519" t="str">
        <f>D2578</f>
        <v>UKUPNO: EFEKTI BAZENA</v>
      </c>
      <c r="E3214" s="340"/>
      <c r="F3214" s="501"/>
      <c r="G3214" s="536"/>
      <c r="H3214" s="13">
        <f>H2578</f>
        <v>0</v>
      </c>
      <c r="I3214" s="502"/>
    </row>
    <row r="3215" spans="1:9" hidden="1" x14ac:dyDescent="0.2">
      <c r="A3215" s="15" t="s">
        <v>221</v>
      </c>
      <c r="C3215" s="501" t="s">
        <v>1943</v>
      </c>
      <c r="D3215" s="519" t="str">
        <f>D2715</f>
        <v>UKUPNO: KEMIJSKI TRETMAN BAZENSKE VODE</v>
      </c>
      <c r="E3215" s="340"/>
      <c r="F3215" s="501"/>
      <c r="G3215" s="536"/>
      <c r="H3215" s="13">
        <f>H2715</f>
        <v>0</v>
      </c>
      <c r="I3215" s="502"/>
    </row>
    <row r="3216" spans="1:9" hidden="1" x14ac:dyDescent="0.2">
      <c r="A3216" s="15" t="s">
        <v>221</v>
      </c>
      <c r="C3216" s="501" t="s">
        <v>1948</v>
      </c>
      <c r="D3216" s="519" t="str">
        <f>D2778</f>
        <v>UKUPNO: NADOPUNA SLATKE VODE</v>
      </c>
      <c r="E3216" s="340"/>
      <c r="F3216" s="501"/>
      <c r="G3216" s="536"/>
      <c r="H3216" s="13">
        <f>H2778</f>
        <v>0</v>
      </c>
      <c r="I3216" s="502"/>
    </row>
    <row r="3217" spans="1:9" hidden="1" x14ac:dyDescent="0.2">
      <c r="A3217" s="15" t="s">
        <v>221</v>
      </c>
      <c r="C3217" s="501" t="s">
        <v>1951</v>
      </c>
      <c r="D3217" s="519" t="str">
        <f>D2889</f>
        <v>UKUPNO: PRATEĆE ELEKTROINSTALACIJE</v>
      </c>
      <c r="E3217" s="340"/>
      <c r="F3217" s="501"/>
      <c r="G3217" s="536"/>
      <c r="H3217" s="13">
        <f>H2889</f>
        <v>0</v>
      </c>
      <c r="I3217" s="502"/>
    </row>
    <row r="3218" spans="1:9" hidden="1" x14ac:dyDescent="0.2">
      <c r="A3218" s="15" t="s">
        <v>221</v>
      </c>
      <c r="C3218" s="501"/>
      <c r="D3218" s="519"/>
      <c r="E3218" s="340"/>
      <c r="F3218" s="501"/>
      <c r="G3218" s="536"/>
      <c r="H3218" s="13"/>
      <c r="I3218" s="502"/>
    </row>
    <row r="3219" spans="1:9" hidden="1" x14ac:dyDescent="0.2">
      <c r="A3219" s="15" t="s">
        <v>221</v>
      </c>
      <c r="C3219" s="517" t="s">
        <v>1966</v>
      </c>
      <c r="D3219" s="518" t="str">
        <f>D3007</f>
        <v>UKUPNO: FILTERSKA STANICA I OSTALO</v>
      </c>
      <c r="E3219" s="458"/>
      <c r="F3219" s="532"/>
      <c r="G3219" s="533"/>
      <c r="H3219" s="537">
        <f>H3007</f>
        <v>0</v>
      </c>
      <c r="I3219" s="534"/>
    </row>
    <row r="3220" spans="1:9" hidden="1" x14ac:dyDescent="0.2">
      <c r="A3220" s="15" t="s">
        <v>221</v>
      </c>
      <c r="C3220" s="515"/>
      <c r="D3220" s="519"/>
      <c r="E3220" s="340"/>
      <c r="F3220" s="501"/>
      <c r="G3220" s="536"/>
      <c r="H3220" s="346"/>
      <c r="I3220" s="502"/>
    </row>
    <row r="3221" spans="1:9" hidden="1" x14ac:dyDescent="0.2">
      <c r="A3221" s="15" t="s">
        <v>221</v>
      </c>
      <c r="C3221" s="532" t="s">
        <v>2017</v>
      </c>
      <c r="D3221" s="518" t="str">
        <f>D3094</f>
        <v>UKUPNO: VENTILACIJA FILTERSKE STANICE / SPREMIŠTA KEMIKALIJA</v>
      </c>
      <c r="E3221" s="458"/>
      <c r="F3221" s="532"/>
      <c r="G3221" s="533"/>
      <c r="H3221" s="39">
        <f>H3094</f>
        <v>0</v>
      </c>
      <c r="I3221" s="534"/>
    </row>
    <row r="3222" spans="1:9" hidden="1" x14ac:dyDescent="0.2">
      <c r="A3222" s="15" t="s">
        <v>221</v>
      </c>
      <c r="C3222" s="501"/>
      <c r="D3222" s="519"/>
      <c r="E3222" s="340"/>
      <c r="F3222" s="501"/>
      <c r="G3222" s="536"/>
      <c r="H3222" s="13"/>
      <c r="I3222" s="502"/>
    </row>
    <row r="3223" spans="1:9" hidden="1" x14ac:dyDescent="0.2">
      <c r="A3223" s="15" t="s">
        <v>221</v>
      </c>
      <c r="C3223" s="532" t="s">
        <v>2061</v>
      </c>
      <c r="D3223" s="518" t="str">
        <f>D3147</f>
        <v>UKUPNO: KOMPRIMIRANI ZRAK</v>
      </c>
      <c r="E3223" s="458"/>
      <c r="F3223" s="532"/>
      <c r="G3223" s="533"/>
      <c r="H3223" s="39">
        <f>H3147</f>
        <v>0</v>
      </c>
      <c r="I3223" s="534"/>
    </row>
    <row r="3224" spans="1:9" hidden="1" x14ac:dyDescent="0.2">
      <c r="A3224" s="15" t="s">
        <v>221</v>
      </c>
      <c r="C3224" s="532"/>
      <c r="D3224" s="518"/>
      <c r="E3224" s="458"/>
      <c r="F3224" s="532"/>
      <c r="G3224" s="533"/>
      <c r="H3224" s="39"/>
      <c r="I3224" s="534"/>
    </row>
    <row r="3225" spans="1:9" hidden="1" x14ac:dyDescent="0.2">
      <c r="A3225" s="15" t="s">
        <v>221</v>
      </c>
      <c r="C3225" s="532" t="s">
        <v>2091</v>
      </c>
      <c r="D3225" s="518" t="str">
        <f>D3183</f>
        <v>UKUPNO: PRATEĆI ZEMLJANI I GRAĐEVINSKI RADOVI</v>
      </c>
      <c r="E3225" s="458"/>
      <c r="F3225" s="532"/>
      <c r="G3225" s="533"/>
      <c r="H3225" s="39">
        <f>H3183</f>
        <v>0</v>
      </c>
      <c r="I3225" s="534"/>
    </row>
    <row r="3226" spans="1:9" hidden="1" x14ac:dyDescent="0.2">
      <c r="A3226" s="15" t="s">
        <v>221</v>
      </c>
      <c r="C3226" s="340"/>
      <c r="D3226" s="383"/>
      <c r="E3226" s="340"/>
      <c r="F3226" s="340"/>
      <c r="G3226" s="538"/>
      <c r="H3226" s="13"/>
      <c r="I3226" s="539"/>
    </row>
    <row r="3227" spans="1:9" hidden="1" x14ac:dyDescent="0.2">
      <c r="A3227" s="15" t="s">
        <v>221</v>
      </c>
      <c r="C3227" s="340"/>
      <c r="E3227" s="345"/>
      <c r="F3227" s="345"/>
      <c r="G3227" s="377"/>
      <c r="H3227" s="13"/>
      <c r="I3227" s="378"/>
    </row>
    <row r="3228" spans="1:9" s="353" customFormat="1" hidden="1" x14ac:dyDescent="0.2">
      <c r="A3228" s="16" t="s">
        <v>221</v>
      </c>
      <c r="B3228" s="540"/>
      <c r="C3228" s="541"/>
      <c r="D3228" s="542" t="s">
        <v>818</v>
      </c>
      <c r="E3228" s="543"/>
      <c r="F3228" s="543"/>
      <c r="G3228" s="544"/>
      <c r="H3228" s="545">
        <f>+H3225+H3223+H3221+H3219+H3209+H3198+H3187</f>
        <v>0</v>
      </c>
      <c r="I3228" s="546"/>
    </row>
    <row r="3229" spans="1:9" hidden="1" x14ac:dyDescent="0.2">
      <c r="A3229" s="15" t="s">
        <v>221</v>
      </c>
      <c r="B3229" s="28"/>
      <c r="C3229" s="340"/>
      <c r="D3229" s="364" t="s">
        <v>2120</v>
      </c>
      <c r="E3229" s="345"/>
      <c r="F3229" s="345"/>
      <c r="G3229" s="377"/>
      <c r="H3229" s="547">
        <f>SUMIF($A$5:$A$3182,"=x",H$5:H$3182)</f>
        <v>0</v>
      </c>
      <c r="I3229" s="378"/>
    </row>
    <row r="3230" spans="1:9" hidden="1" x14ac:dyDescent="0.2">
      <c r="A3230" s="15" t="s">
        <v>221</v>
      </c>
      <c r="G3230" s="372"/>
      <c r="H3230" s="547">
        <f>+H3228-H3229</f>
        <v>0</v>
      </c>
      <c r="I3230" s="373"/>
    </row>
    <row r="3231" spans="1:9" s="353" customFormat="1" ht="12" hidden="1" x14ac:dyDescent="0.2">
      <c r="A3231" s="16" t="s">
        <v>221</v>
      </c>
      <c r="B3231" s="16"/>
      <c r="C3231" s="16"/>
      <c r="D3231" s="548" t="s">
        <v>2121</v>
      </c>
      <c r="E3231" s="16"/>
      <c r="F3231" s="16"/>
      <c r="G3231" s="365"/>
      <c r="H3231" s="549">
        <f>H3228</f>
        <v>0</v>
      </c>
      <c r="I3231" s="27"/>
    </row>
    <row r="3232" spans="1:9" hidden="1" x14ac:dyDescent="0.2">
      <c r="A3232" s="15" t="s">
        <v>221</v>
      </c>
      <c r="G3232" s="372"/>
      <c r="H3232" s="547"/>
      <c r="I3232" s="373"/>
    </row>
    <row r="3233" spans="1:9" x14ac:dyDescent="0.2">
      <c r="A3233" s="15" t="s">
        <v>221</v>
      </c>
      <c r="B3233" s="333" t="s">
        <v>820</v>
      </c>
      <c r="C3233" s="550"/>
      <c r="D3233" s="551" t="s">
        <v>2293</v>
      </c>
      <c r="E3233" s="550"/>
      <c r="F3233" s="550"/>
      <c r="G3233" s="333"/>
      <c r="H3233" s="552"/>
      <c r="I3233" s="553"/>
    </row>
    <row r="3234" spans="1:9" x14ac:dyDescent="0.2">
      <c r="A3234" s="15" t="s">
        <v>221</v>
      </c>
      <c r="B3234" s="365" t="s">
        <v>820</v>
      </c>
      <c r="G3234" s="554"/>
      <c r="H3234" s="555"/>
      <c r="I3234" s="556"/>
    </row>
    <row r="3235" spans="1:9" s="41" customFormat="1" x14ac:dyDescent="0.2">
      <c r="A3235" s="310" t="s">
        <v>221</v>
      </c>
      <c r="B3235" s="557" t="s">
        <v>1432</v>
      </c>
      <c r="C3235" s="15"/>
      <c r="D3235" s="36" t="s">
        <v>2122</v>
      </c>
      <c r="E3235" s="225"/>
      <c r="F3235" s="558"/>
      <c r="G3235" s="559"/>
      <c r="H3235" s="547">
        <f>SUMIF($B$5:$B$3182,$B$3235,H$5:H$3182)</f>
        <v>0</v>
      </c>
      <c r="I3235" s="560"/>
    </row>
    <row r="3236" spans="1:9" s="41" customFormat="1" x14ac:dyDescent="0.2">
      <c r="A3236" s="310" t="s">
        <v>221</v>
      </c>
      <c r="B3236" s="557" t="s">
        <v>1820</v>
      </c>
      <c r="C3236" s="15"/>
      <c r="D3236" s="36" t="s">
        <v>2123</v>
      </c>
      <c r="E3236" s="225"/>
      <c r="F3236" s="558"/>
      <c r="G3236" s="559"/>
      <c r="H3236" s="547">
        <f>SUMIF($B$5:$B$3182,$B$3236,H$5:H$3182)</f>
        <v>0</v>
      </c>
      <c r="I3236" s="560"/>
    </row>
    <row r="3237" spans="1:9" s="41" customFormat="1" x14ac:dyDescent="0.2">
      <c r="A3237" s="310" t="s">
        <v>221</v>
      </c>
      <c r="B3237" s="557" t="s">
        <v>2019</v>
      </c>
      <c r="C3237" s="15"/>
      <c r="D3237" s="36" t="s">
        <v>2124</v>
      </c>
      <c r="E3237" s="225"/>
      <c r="F3237" s="558"/>
      <c r="G3237" s="559"/>
      <c r="H3237" s="547">
        <f>SUMIF($B$5:$B$3182,$B$3237,H$5:H$3182)</f>
        <v>0</v>
      </c>
      <c r="I3237" s="560"/>
    </row>
    <row r="3238" spans="1:9" x14ac:dyDescent="0.2">
      <c r="A3238" s="15" t="s">
        <v>221</v>
      </c>
      <c r="B3238" s="365" t="s">
        <v>1100</v>
      </c>
      <c r="D3238" s="36" t="s">
        <v>2125</v>
      </c>
      <c r="G3238" s="372"/>
      <c r="H3238" s="547">
        <f>SUMIF($B$5:$B$3182,$B$3238,H$5:H$3182)</f>
        <v>0</v>
      </c>
      <c r="I3238" s="373"/>
    </row>
    <row r="3239" spans="1:9" x14ac:dyDescent="0.2">
      <c r="A3239" s="15" t="s">
        <v>221</v>
      </c>
      <c r="B3239" s="365" t="s">
        <v>1667</v>
      </c>
      <c r="D3239" s="36" t="s">
        <v>2126</v>
      </c>
      <c r="G3239" s="372"/>
      <c r="H3239" s="547">
        <f>SUMIF($B$5:$B$3182,$B$3239,H$5:H$3182)</f>
        <v>0</v>
      </c>
      <c r="I3239" s="373"/>
    </row>
    <row r="3240" spans="1:9" x14ac:dyDescent="0.2">
      <c r="A3240" s="15" t="s">
        <v>221</v>
      </c>
      <c r="B3240" s="365" t="s">
        <v>1667</v>
      </c>
      <c r="D3240" s="36" t="s">
        <v>2127</v>
      </c>
      <c r="G3240" s="372"/>
      <c r="H3240" s="547">
        <f>SUMIF($B$5:$B$3182,$B$3240,H$5:H$3182)</f>
        <v>0</v>
      </c>
      <c r="I3240" s="373"/>
    </row>
    <row r="3241" spans="1:9" x14ac:dyDescent="0.2">
      <c r="A3241" s="15" t="s">
        <v>221</v>
      </c>
      <c r="B3241" s="365" t="s">
        <v>1079</v>
      </c>
      <c r="D3241" s="36" t="s">
        <v>2128</v>
      </c>
      <c r="G3241" s="372"/>
      <c r="H3241" s="547">
        <f>SUMIF($B$5:$B$3182,$B$3241,H$5:H$3182)</f>
        <v>0</v>
      </c>
      <c r="I3241" s="373"/>
    </row>
    <row r="3242" spans="1:9" x14ac:dyDescent="0.2">
      <c r="A3242" s="15" t="s">
        <v>221</v>
      </c>
      <c r="B3242" s="365" t="s">
        <v>1449</v>
      </c>
      <c r="D3242" s="36" t="s">
        <v>2129</v>
      </c>
      <c r="G3242" s="372"/>
      <c r="H3242" s="547">
        <f>SUMIF($B$5:$B$3182,$B$3242,H$5:H$3182)</f>
        <v>0</v>
      </c>
      <c r="I3242" s="373"/>
    </row>
    <row r="3243" spans="1:9" x14ac:dyDescent="0.2">
      <c r="A3243" s="15" t="s">
        <v>221</v>
      </c>
      <c r="B3243" s="365" t="s">
        <v>1496</v>
      </c>
      <c r="D3243" s="36" t="s">
        <v>2130</v>
      </c>
      <c r="G3243" s="372"/>
      <c r="H3243" s="547">
        <f>SUMIF($B$5:$B$3182,$B$3243,H$5:H$3182)</f>
        <v>0</v>
      </c>
      <c r="I3243" s="373"/>
    </row>
    <row r="3244" spans="1:9" x14ac:dyDescent="0.2">
      <c r="B3244" s="365" t="s">
        <v>820</v>
      </c>
      <c r="G3244" s="372"/>
      <c r="H3244" s="547"/>
      <c r="I3244" s="373"/>
    </row>
    <row r="3245" spans="1:9" x14ac:dyDescent="0.2">
      <c r="A3245" s="15" t="s">
        <v>221</v>
      </c>
      <c r="B3245" s="333" t="s">
        <v>820</v>
      </c>
      <c r="C3245" s="550"/>
      <c r="D3245" s="551" t="s">
        <v>2299</v>
      </c>
      <c r="E3245" s="550"/>
      <c r="F3245" s="550"/>
      <c r="G3245" s="333"/>
      <c r="H3245" s="561">
        <f>SUM(H3235:H3243)</f>
        <v>0</v>
      </c>
      <c r="I3245" s="553"/>
    </row>
    <row r="3246" spans="1:9" hidden="1" x14ac:dyDescent="0.2">
      <c r="A3246" s="15" t="s">
        <v>0</v>
      </c>
      <c r="B3246" s="15"/>
      <c r="C3246" s="17"/>
      <c r="D3246" s="17"/>
      <c r="E3246" s="17"/>
      <c r="F3246" s="17"/>
      <c r="G3246" s="17"/>
      <c r="H3246" s="17"/>
      <c r="I3246" s="17"/>
    </row>
    <row r="3247" spans="1:9" hidden="1" x14ac:dyDescent="0.2">
      <c r="A3247" s="15" t="s">
        <v>0</v>
      </c>
      <c r="B3247" s="15"/>
      <c r="C3247" s="17"/>
      <c r="D3247" s="17"/>
      <c r="E3247" s="17"/>
      <c r="F3247" s="17"/>
      <c r="G3247" s="17"/>
      <c r="H3247" s="17"/>
      <c r="I3247" s="17"/>
    </row>
    <row r="3248" spans="1:9" hidden="1" x14ac:dyDescent="0.2">
      <c r="A3248" s="15" t="s">
        <v>0</v>
      </c>
      <c r="B3248" s="15"/>
      <c r="C3248" s="17"/>
      <c r="D3248" s="17"/>
      <c r="E3248" s="17"/>
      <c r="F3248" s="17"/>
      <c r="G3248" s="17"/>
      <c r="H3248" s="17"/>
      <c r="I3248" s="17"/>
    </row>
    <row r="3249" spans="1:9" hidden="1" x14ac:dyDescent="0.2">
      <c r="A3249" s="15" t="s">
        <v>0</v>
      </c>
      <c r="B3249" s="15"/>
      <c r="C3249" s="17"/>
      <c r="D3249" s="17"/>
      <c r="E3249" s="17"/>
      <c r="F3249" s="17"/>
      <c r="G3249" s="17"/>
      <c r="H3249" s="17"/>
      <c r="I3249" s="17"/>
    </row>
    <row r="3250" spans="1:9" hidden="1" x14ac:dyDescent="0.2">
      <c r="A3250" s="15" t="s">
        <v>0</v>
      </c>
      <c r="B3250" s="15"/>
      <c r="C3250" s="17"/>
      <c r="D3250" s="17"/>
      <c r="E3250" s="17"/>
      <c r="F3250" s="17"/>
      <c r="G3250" s="17"/>
      <c r="H3250" s="17"/>
      <c r="I3250" s="17"/>
    </row>
    <row r="3251" spans="1:9" hidden="1" x14ac:dyDescent="0.2">
      <c r="A3251" s="15" t="s">
        <v>0</v>
      </c>
      <c r="B3251" s="15"/>
      <c r="C3251" s="17"/>
      <c r="D3251" s="17"/>
      <c r="E3251" s="17"/>
      <c r="F3251" s="17"/>
      <c r="G3251" s="17"/>
      <c r="H3251" s="17"/>
      <c r="I3251" s="17"/>
    </row>
    <row r="3252" spans="1:9" hidden="1" x14ac:dyDescent="0.2">
      <c r="A3252" s="15" t="s">
        <v>0</v>
      </c>
      <c r="B3252" s="15"/>
      <c r="C3252" s="17"/>
      <c r="D3252" s="17"/>
      <c r="E3252" s="17"/>
      <c r="F3252" s="17"/>
      <c r="G3252" s="17"/>
      <c r="H3252" s="17"/>
      <c r="I3252" s="17"/>
    </row>
    <row r="3253" spans="1:9" hidden="1" x14ac:dyDescent="0.2">
      <c r="A3253" s="15" t="s">
        <v>0</v>
      </c>
      <c r="B3253" s="15"/>
      <c r="C3253" s="17"/>
      <c r="D3253" s="17"/>
      <c r="E3253" s="17"/>
      <c r="F3253" s="17"/>
      <c r="G3253" s="17"/>
      <c r="H3253" s="17"/>
      <c r="I3253" s="17"/>
    </row>
    <row r="3254" spans="1:9" hidden="1" x14ac:dyDescent="0.2">
      <c r="A3254" s="15" t="s">
        <v>0</v>
      </c>
      <c r="B3254" s="15"/>
      <c r="C3254" s="17"/>
      <c r="D3254" s="17"/>
      <c r="E3254" s="17"/>
      <c r="F3254" s="17"/>
      <c r="G3254" s="17"/>
      <c r="H3254" s="17"/>
      <c r="I3254" s="17"/>
    </row>
    <row r="3255" spans="1:9" hidden="1" x14ac:dyDescent="0.2">
      <c r="A3255" s="15" t="s">
        <v>0</v>
      </c>
      <c r="B3255" s="15"/>
      <c r="C3255" s="17"/>
      <c r="D3255" s="17"/>
      <c r="E3255" s="17"/>
      <c r="F3255" s="17"/>
      <c r="G3255" s="17"/>
      <c r="H3255" s="17"/>
      <c r="I3255" s="17"/>
    </row>
    <row r="3256" spans="1:9" hidden="1" x14ac:dyDescent="0.2">
      <c r="A3256" s="15" t="s">
        <v>0</v>
      </c>
      <c r="B3256" s="15"/>
      <c r="C3256" s="17"/>
      <c r="D3256" s="17"/>
      <c r="E3256" s="17"/>
      <c r="F3256" s="17"/>
      <c r="G3256" s="17"/>
      <c r="H3256" s="17"/>
      <c r="I3256" s="17"/>
    </row>
    <row r="3257" spans="1:9" hidden="1" x14ac:dyDescent="0.2">
      <c r="A3257" s="15" t="s">
        <v>0</v>
      </c>
      <c r="B3257" s="15"/>
      <c r="C3257" s="17"/>
      <c r="D3257" s="17"/>
      <c r="E3257" s="17"/>
      <c r="F3257" s="17"/>
      <c r="G3257" s="17"/>
      <c r="H3257" s="17"/>
      <c r="I3257" s="17"/>
    </row>
    <row r="3258" spans="1:9" hidden="1" x14ac:dyDescent="0.2">
      <c r="A3258" s="15" t="s">
        <v>0</v>
      </c>
      <c r="B3258" s="15"/>
      <c r="C3258" s="17"/>
      <c r="D3258" s="17"/>
      <c r="E3258" s="17"/>
      <c r="F3258" s="17"/>
      <c r="G3258" s="17"/>
      <c r="H3258" s="17"/>
      <c r="I3258" s="17"/>
    </row>
    <row r="3259" spans="1:9" x14ac:dyDescent="0.2">
      <c r="D3259" s="17"/>
      <c r="E3259" s="17"/>
      <c r="F3259" s="17"/>
      <c r="G3259" s="17"/>
      <c r="H3259" s="17"/>
      <c r="I3259" s="17"/>
    </row>
  </sheetData>
  <sheetProtection algorithmName="SHA-512" hashValue="bVsWePNR2KlLqe8YC9QLUwoSCOn0jDkVwnrnvJVbxUwHhflyqWnH94R8ds9BHDMY3MCaaDyS2P6Xh0bFNi4BbA==" saltValue="1FIDW8YuAEl0FNoHVtdxkg==" spinCount="100000" sheet="1" objects="1" scenarios="1"/>
  <autoFilter ref="A1:K3258" xr:uid="{384BB229-0C18-4DEC-ABD0-D25C02A85A5E}">
    <filterColumn colId="1">
      <customFilters>
        <customFilter operator="notEqual" val=" "/>
      </customFilters>
    </filterColumn>
  </autoFilter>
  <conditionalFormatting sqref="A1:A1048576">
    <cfRule type="containsText" dxfId="11" priority="3" stopIfTrue="1" operator="containsText" text="V">
      <formula>NOT(ISERROR(SEARCH("V",A1)))</formula>
    </cfRule>
    <cfRule type="containsText" dxfId="10" priority="4" stopIfTrue="1" operator="containsText" text="z">
      <formula>NOT(ISERROR(SEARCH("z",A1)))</formula>
    </cfRule>
  </conditionalFormatting>
  <conditionalFormatting sqref="F1671:F1685 F2506">
    <cfRule type="cellIs" dxfId="9" priority="5" stopIfTrue="1" operator="notEqual">
      <formula>#REF!</formula>
    </cfRule>
  </conditionalFormatting>
  <conditionalFormatting sqref="I1671:I1685 I2506">
    <cfRule type="cellIs" dxfId="8" priority="2" stopIfTrue="1" operator="notEqual">
      <formula>#REF!</formula>
    </cfRule>
  </conditionalFormatting>
  <pageMargins left="0.75" right="0.75" top="1" bottom="1" header="0.5" footer="0.5"/>
  <pageSetup paperSize="9" scale="6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ED19-6838-4A85-86C5-4FB995F51C02}">
  <sheetPr filterMode="1">
    <tabColor indexed="47"/>
  </sheetPr>
  <dimension ref="A1:CA1449"/>
  <sheetViews>
    <sheetView topLeftCell="A887" zoomScale="115" zoomScaleNormal="115" zoomScaleSheetLayoutView="130" workbookViewId="0">
      <selection activeCell="I975" sqref="I975"/>
    </sheetView>
  </sheetViews>
  <sheetFormatPr defaultColWidth="8.7109375" defaultRowHeight="11.25" x14ac:dyDescent="0.2"/>
  <cols>
    <col min="1" max="1" width="9.140625" style="228" customWidth="1"/>
    <col min="2" max="2" width="7.28515625" style="16" customWidth="1"/>
    <col min="3" max="3" width="8.140625" style="17" customWidth="1"/>
    <col min="4" max="4" width="5.42578125" style="15" customWidth="1"/>
    <col min="5" max="5" width="56.28515625" style="344" customWidth="1"/>
    <col min="6" max="6" width="7.42578125" style="15" customWidth="1"/>
    <col min="7" max="7" width="6.7109375" style="345" customWidth="1"/>
    <col min="8" max="8" width="12.5703125" style="13" customWidth="1"/>
    <col min="9" max="9" width="13.140625" style="13" customWidth="1"/>
    <col min="10" max="10" width="13.140625" style="17" customWidth="1"/>
    <col min="11" max="16384" width="8.7109375" style="17"/>
  </cols>
  <sheetData>
    <row r="1" spans="1:10" x14ac:dyDescent="0.2">
      <c r="A1" s="15" t="s">
        <v>0</v>
      </c>
      <c r="C1" s="235"/>
      <c r="D1" s="236"/>
      <c r="E1" s="237" t="s">
        <v>1</v>
      </c>
      <c r="F1" s="238"/>
      <c r="G1" s="236"/>
      <c r="H1" s="239"/>
      <c r="I1" s="239"/>
      <c r="J1" s="1"/>
    </row>
    <row r="2" spans="1:10" ht="33.75" x14ac:dyDescent="0.2">
      <c r="A2" s="15" t="s">
        <v>0</v>
      </c>
      <c r="C2" s="235"/>
      <c r="D2" s="236"/>
      <c r="E2" s="562" t="s">
        <v>2</v>
      </c>
      <c r="F2" s="238"/>
      <c r="G2" s="238"/>
      <c r="H2" s="563"/>
      <c r="I2" s="563"/>
      <c r="J2" s="1"/>
    </row>
    <row r="3" spans="1:10" x14ac:dyDescent="0.2">
      <c r="A3" s="15" t="s">
        <v>0</v>
      </c>
      <c r="C3" s="235"/>
      <c r="D3" s="236"/>
      <c r="E3" s="237" t="s">
        <v>3</v>
      </c>
      <c r="F3" s="236"/>
      <c r="G3" s="564"/>
      <c r="H3" s="2"/>
      <c r="I3" s="2"/>
      <c r="J3" s="1"/>
    </row>
    <row r="4" spans="1:10" x14ac:dyDescent="0.2">
      <c r="A4" s="15" t="s">
        <v>0</v>
      </c>
      <c r="C4" s="235"/>
      <c r="D4" s="236"/>
      <c r="E4" s="565" t="s">
        <v>4</v>
      </c>
      <c r="F4" s="236"/>
      <c r="G4" s="236"/>
      <c r="H4" s="2"/>
      <c r="I4" s="2"/>
      <c r="J4" s="1"/>
    </row>
    <row r="5" spans="1:10" x14ac:dyDescent="0.2">
      <c r="A5" s="15" t="s">
        <v>0</v>
      </c>
      <c r="D5" s="16"/>
      <c r="E5" s="566"/>
      <c r="F5" s="430"/>
      <c r="G5" s="430"/>
      <c r="H5" s="3"/>
      <c r="I5" s="4"/>
      <c r="J5" s="5"/>
    </row>
    <row r="6" spans="1:10" s="244" customFormat="1" x14ac:dyDescent="0.2">
      <c r="A6" s="15" t="s">
        <v>0</v>
      </c>
      <c r="B6" s="54" t="s">
        <v>820</v>
      </c>
      <c r="C6" s="54" t="s">
        <v>2297</v>
      </c>
      <c r="D6" s="54" t="s">
        <v>5</v>
      </c>
      <c r="E6" s="240" t="s">
        <v>6</v>
      </c>
      <c r="F6" s="241" t="s">
        <v>7</v>
      </c>
      <c r="G6" s="242" t="s">
        <v>8</v>
      </c>
      <c r="H6" s="6" t="s">
        <v>9</v>
      </c>
      <c r="I6" s="243" t="s">
        <v>10</v>
      </c>
      <c r="J6" s="7" t="s">
        <v>11</v>
      </c>
    </row>
    <row r="7" spans="1:10" hidden="1" x14ac:dyDescent="0.2">
      <c r="A7" s="15" t="s">
        <v>0</v>
      </c>
      <c r="E7" s="567"/>
      <c r="G7" s="568"/>
      <c r="H7" s="8"/>
      <c r="J7" s="9"/>
    </row>
    <row r="8" spans="1:10" hidden="1" x14ac:dyDescent="0.2">
      <c r="A8" s="15" t="s">
        <v>0</v>
      </c>
      <c r="D8" s="569" t="s">
        <v>12</v>
      </c>
      <c r="E8" s="570" t="s">
        <v>13</v>
      </c>
      <c r="F8" s="571"/>
      <c r="G8" s="572"/>
      <c r="H8" s="10"/>
      <c r="I8" s="11"/>
      <c r="J8" s="12"/>
    </row>
    <row r="9" spans="1:10" hidden="1" x14ac:dyDescent="0.2">
      <c r="A9" s="15" t="s">
        <v>0</v>
      </c>
      <c r="G9" s="15"/>
      <c r="H9" s="8"/>
      <c r="J9" s="14"/>
    </row>
    <row r="10" spans="1:10" hidden="1" x14ac:dyDescent="0.2">
      <c r="A10" s="15" t="s">
        <v>0</v>
      </c>
      <c r="G10" s="15"/>
      <c r="H10" s="8"/>
      <c r="J10" s="14"/>
    </row>
    <row r="11" spans="1:10" ht="22.5" hidden="1" x14ac:dyDescent="0.2">
      <c r="A11" s="15" t="s">
        <v>0</v>
      </c>
      <c r="E11" s="344" t="s">
        <v>14</v>
      </c>
      <c r="G11" s="15"/>
      <c r="H11" s="8"/>
      <c r="J11" s="14"/>
    </row>
    <row r="12" spans="1:10" ht="22.5" hidden="1" x14ac:dyDescent="0.2">
      <c r="A12" s="15" t="s">
        <v>0</v>
      </c>
      <c r="E12" s="344" t="s">
        <v>15</v>
      </c>
      <c r="G12" s="15"/>
      <c r="H12" s="8"/>
      <c r="J12" s="14"/>
    </row>
    <row r="13" spans="1:10" hidden="1" x14ac:dyDescent="0.2">
      <c r="A13" s="15" t="s">
        <v>0</v>
      </c>
      <c r="E13" s="344" t="s">
        <v>16</v>
      </c>
      <c r="G13" s="15"/>
      <c r="H13" s="8"/>
      <c r="J13" s="14"/>
    </row>
    <row r="14" spans="1:10" hidden="1" x14ac:dyDescent="0.2">
      <c r="A14" s="15" t="s">
        <v>0</v>
      </c>
      <c r="G14" s="15"/>
      <c r="H14" s="8"/>
      <c r="J14" s="14"/>
    </row>
    <row r="15" spans="1:10" hidden="1" x14ac:dyDescent="0.2">
      <c r="A15" s="15" t="s">
        <v>0</v>
      </c>
      <c r="E15" s="344" t="s">
        <v>17</v>
      </c>
      <c r="G15" s="15"/>
      <c r="H15" s="8"/>
      <c r="J15" s="14"/>
    </row>
    <row r="16" spans="1:10" hidden="1" x14ac:dyDescent="0.2">
      <c r="A16" s="15" t="s">
        <v>0</v>
      </c>
      <c r="E16" s="344" t="s">
        <v>18</v>
      </c>
      <c r="G16" s="15"/>
      <c r="H16" s="8"/>
      <c r="J16" s="14"/>
    </row>
    <row r="17" spans="1:10" hidden="1" x14ac:dyDescent="0.2">
      <c r="A17" s="15" t="s">
        <v>0</v>
      </c>
      <c r="E17" s="344" t="s">
        <v>19</v>
      </c>
      <c r="G17" s="15"/>
      <c r="H17" s="8"/>
      <c r="J17" s="14"/>
    </row>
    <row r="18" spans="1:10" hidden="1" x14ac:dyDescent="0.2">
      <c r="A18" s="15" t="s">
        <v>0</v>
      </c>
      <c r="E18" s="344" t="s">
        <v>20</v>
      </c>
      <c r="G18" s="15"/>
      <c r="H18" s="8"/>
      <c r="J18" s="14"/>
    </row>
    <row r="19" spans="1:10" hidden="1" x14ac:dyDescent="0.2">
      <c r="A19" s="15" t="s">
        <v>0</v>
      </c>
      <c r="E19" s="344" t="s">
        <v>21</v>
      </c>
      <c r="G19" s="15"/>
      <c r="H19" s="8"/>
      <c r="J19" s="14"/>
    </row>
    <row r="20" spans="1:10" hidden="1" x14ac:dyDescent="0.2">
      <c r="A20" s="15" t="s">
        <v>0</v>
      </c>
      <c r="E20" s="344" t="s">
        <v>22</v>
      </c>
      <c r="G20" s="15"/>
      <c r="H20" s="8"/>
      <c r="J20" s="14"/>
    </row>
    <row r="21" spans="1:10" hidden="1" x14ac:dyDescent="0.2">
      <c r="A21" s="15" t="s">
        <v>0</v>
      </c>
      <c r="E21" s="344" t="s">
        <v>23</v>
      </c>
      <c r="G21" s="15"/>
      <c r="H21" s="8"/>
      <c r="J21" s="14"/>
    </row>
    <row r="22" spans="1:10" hidden="1" x14ac:dyDescent="0.2">
      <c r="A22" s="15" t="s">
        <v>0</v>
      </c>
      <c r="E22" s="344" t="s">
        <v>24</v>
      </c>
      <c r="G22" s="15"/>
      <c r="H22" s="8"/>
      <c r="J22" s="14"/>
    </row>
    <row r="23" spans="1:10" hidden="1" x14ac:dyDescent="0.2">
      <c r="A23" s="15" t="s">
        <v>0</v>
      </c>
      <c r="E23" s="344" t="s">
        <v>25</v>
      </c>
      <c r="G23" s="15"/>
      <c r="H23" s="8"/>
      <c r="J23" s="14"/>
    </row>
    <row r="24" spans="1:10" hidden="1" x14ac:dyDescent="0.2">
      <c r="A24" s="15" t="s">
        <v>0</v>
      </c>
      <c r="E24" s="344" t="s">
        <v>26</v>
      </c>
      <c r="G24" s="15"/>
      <c r="H24" s="8"/>
      <c r="J24" s="14"/>
    </row>
    <row r="25" spans="1:10" hidden="1" x14ac:dyDescent="0.2">
      <c r="A25" s="15" t="s">
        <v>0</v>
      </c>
      <c r="E25" s="344" t="s">
        <v>27</v>
      </c>
      <c r="G25" s="15"/>
      <c r="H25" s="8"/>
      <c r="J25" s="14"/>
    </row>
    <row r="26" spans="1:10" hidden="1" x14ac:dyDescent="0.2">
      <c r="A26" s="15" t="s">
        <v>0</v>
      </c>
      <c r="E26" s="344" t="s">
        <v>28</v>
      </c>
      <c r="G26" s="15"/>
      <c r="H26" s="8"/>
      <c r="J26" s="14"/>
    </row>
    <row r="27" spans="1:10" hidden="1" x14ac:dyDescent="0.2">
      <c r="A27" s="15" t="s">
        <v>0</v>
      </c>
      <c r="G27" s="15"/>
      <c r="H27" s="8"/>
      <c r="J27" s="14"/>
    </row>
    <row r="28" spans="1:10" ht="22.5" hidden="1" x14ac:dyDescent="0.2">
      <c r="A28" s="15" t="s">
        <v>0</v>
      </c>
      <c r="E28" s="344" t="s">
        <v>29</v>
      </c>
      <c r="G28" s="15"/>
      <c r="H28" s="8"/>
      <c r="J28" s="14"/>
    </row>
    <row r="29" spans="1:10" ht="22.5" hidden="1" x14ac:dyDescent="0.2">
      <c r="A29" s="15" t="s">
        <v>0</v>
      </c>
      <c r="E29" s="344" t="s">
        <v>30</v>
      </c>
      <c r="G29" s="15"/>
      <c r="H29" s="8"/>
      <c r="J29" s="14"/>
    </row>
    <row r="30" spans="1:10" ht="22.5" hidden="1" x14ac:dyDescent="0.2">
      <c r="A30" s="15" t="s">
        <v>0</v>
      </c>
      <c r="E30" s="344" t="s">
        <v>31</v>
      </c>
      <c r="G30" s="15"/>
      <c r="H30" s="8"/>
      <c r="J30" s="14"/>
    </row>
    <row r="31" spans="1:10" hidden="1" x14ac:dyDescent="0.2">
      <c r="A31" s="15" t="s">
        <v>0</v>
      </c>
      <c r="E31" s="344" t="s">
        <v>32</v>
      </c>
      <c r="G31" s="15"/>
      <c r="H31" s="8"/>
      <c r="J31" s="14"/>
    </row>
    <row r="32" spans="1:10" hidden="1" x14ac:dyDescent="0.2">
      <c r="A32" s="15" t="s">
        <v>0</v>
      </c>
      <c r="G32" s="15"/>
      <c r="H32" s="8"/>
      <c r="J32" s="14"/>
    </row>
    <row r="33" spans="1:10" ht="22.5" hidden="1" x14ac:dyDescent="0.2">
      <c r="A33" s="15" t="s">
        <v>0</v>
      </c>
      <c r="E33" s="344" t="s">
        <v>33</v>
      </c>
      <c r="G33" s="15"/>
      <c r="H33" s="8"/>
      <c r="J33" s="14"/>
    </row>
    <row r="34" spans="1:10" ht="22.5" hidden="1" x14ac:dyDescent="0.2">
      <c r="A34" s="15" t="s">
        <v>0</v>
      </c>
      <c r="E34" s="344" t="s">
        <v>34</v>
      </c>
      <c r="G34" s="15"/>
      <c r="H34" s="8"/>
      <c r="J34" s="14"/>
    </row>
    <row r="35" spans="1:10" ht="22.5" hidden="1" x14ac:dyDescent="0.2">
      <c r="A35" s="15" t="s">
        <v>0</v>
      </c>
      <c r="E35" s="344" t="s">
        <v>35</v>
      </c>
      <c r="G35" s="15"/>
      <c r="H35" s="8"/>
      <c r="J35" s="14"/>
    </row>
    <row r="36" spans="1:10" hidden="1" x14ac:dyDescent="0.2">
      <c r="A36" s="15" t="s">
        <v>0</v>
      </c>
      <c r="E36" s="344" t="s">
        <v>36</v>
      </c>
      <c r="G36" s="15"/>
      <c r="H36" s="8"/>
      <c r="J36" s="14"/>
    </row>
    <row r="37" spans="1:10" hidden="1" x14ac:dyDescent="0.2">
      <c r="A37" s="15" t="s">
        <v>0</v>
      </c>
      <c r="G37" s="15"/>
      <c r="H37" s="8"/>
      <c r="J37" s="14"/>
    </row>
    <row r="38" spans="1:10" ht="22.5" hidden="1" x14ac:dyDescent="0.2">
      <c r="A38" s="15" t="s">
        <v>0</v>
      </c>
      <c r="E38" s="344" t="s">
        <v>37</v>
      </c>
      <c r="G38" s="15"/>
      <c r="H38" s="8"/>
      <c r="J38" s="14"/>
    </row>
    <row r="39" spans="1:10" ht="22.5" hidden="1" x14ac:dyDescent="0.2">
      <c r="A39" s="15" t="s">
        <v>0</v>
      </c>
      <c r="E39" s="344" t="s">
        <v>38</v>
      </c>
      <c r="G39" s="15"/>
      <c r="H39" s="8"/>
      <c r="J39" s="14"/>
    </row>
    <row r="40" spans="1:10" hidden="1" x14ac:dyDescent="0.2">
      <c r="A40" s="15" t="s">
        <v>0</v>
      </c>
      <c r="E40" s="344" t="s">
        <v>39</v>
      </c>
      <c r="G40" s="15"/>
      <c r="H40" s="8"/>
      <c r="J40" s="14"/>
    </row>
    <row r="41" spans="1:10" hidden="1" x14ac:dyDescent="0.2">
      <c r="A41" s="15" t="s">
        <v>0</v>
      </c>
      <c r="G41" s="15"/>
      <c r="H41" s="8"/>
      <c r="J41" s="14"/>
    </row>
    <row r="42" spans="1:10" ht="22.5" hidden="1" x14ac:dyDescent="0.2">
      <c r="A42" s="15" t="s">
        <v>0</v>
      </c>
      <c r="E42" s="344" t="s">
        <v>40</v>
      </c>
      <c r="G42" s="15"/>
      <c r="H42" s="8"/>
      <c r="J42" s="14"/>
    </row>
    <row r="43" spans="1:10" ht="22.5" hidden="1" x14ac:dyDescent="0.2">
      <c r="A43" s="15" t="s">
        <v>0</v>
      </c>
      <c r="E43" s="344" t="s">
        <v>41</v>
      </c>
      <c r="G43" s="15"/>
      <c r="H43" s="8"/>
      <c r="J43" s="14"/>
    </row>
    <row r="44" spans="1:10" ht="22.5" hidden="1" x14ac:dyDescent="0.2">
      <c r="A44" s="15" t="s">
        <v>0</v>
      </c>
      <c r="E44" s="344" t="s">
        <v>42</v>
      </c>
      <c r="G44" s="15"/>
      <c r="H44" s="8"/>
      <c r="J44" s="14"/>
    </row>
    <row r="45" spans="1:10" hidden="1" x14ac:dyDescent="0.2">
      <c r="A45" s="15" t="s">
        <v>0</v>
      </c>
      <c r="E45" s="344" t="s">
        <v>43</v>
      </c>
      <c r="G45" s="15"/>
      <c r="H45" s="8"/>
      <c r="J45" s="14"/>
    </row>
    <row r="46" spans="1:10" hidden="1" x14ac:dyDescent="0.2">
      <c r="A46" s="15" t="s">
        <v>0</v>
      </c>
      <c r="G46" s="15"/>
      <c r="H46" s="8"/>
      <c r="J46" s="14"/>
    </row>
    <row r="47" spans="1:10" ht="22.5" hidden="1" x14ac:dyDescent="0.2">
      <c r="A47" s="15" t="s">
        <v>0</v>
      </c>
      <c r="E47" s="344" t="s">
        <v>44</v>
      </c>
      <c r="G47" s="15"/>
      <c r="H47" s="8"/>
      <c r="J47" s="14"/>
    </row>
    <row r="48" spans="1:10" ht="22.5" hidden="1" x14ac:dyDescent="0.2">
      <c r="A48" s="15" t="s">
        <v>0</v>
      </c>
      <c r="E48" s="344" t="s">
        <v>45</v>
      </c>
      <c r="G48" s="15"/>
      <c r="H48" s="8"/>
      <c r="J48" s="14"/>
    </row>
    <row r="49" spans="1:10" hidden="1" x14ac:dyDescent="0.2">
      <c r="A49" s="15" t="s">
        <v>0</v>
      </c>
      <c r="E49" s="344" t="s">
        <v>46</v>
      </c>
      <c r="G49" s="15"/>
      <c r="H49" s="8"/>
      <c r="J49" s="14"/>
    </row>
    <row r="50" spans="1:10" hidden="1" x14ac:dyDescent="0.2">
      <c r="A50" s="15" t="s">
        <v>0</v>
      </c>
      <c r="G50" s="15"/>
      <c r="H50" s="8"/>
      <c r="J50" s="14"/>
    </row>
    <row r="51" spans="1:10" ht="22.5" hidden="1" x14ac:dyDescent="0.2">
      <c r="A51" s="15" t="s">
        <v>0</v>
      </c>
      <c r="E51" s="344" t="s">
        <v>47</v>
      </c>
      <c r="G51" s="15"/>
      <c r="H51" s="8"/>
      <c r="J51" s="14"/>
    </row>
    <row r="52" spans="1:10" ht="22.5" hidden="1" x14ac:dyDescent="0.2">
      <c r="A52" s="15" t="s">
        <v>0</v>
      </c>
      <c r="E52" s="344" t="s">
        <v>48</v>
      </c>
      <c r="G52" s="15"/>
      <c r="H52" s="8"/>
      <c r="J52" s="14"/>
    </row>
    <row r="53" spans="1:10" ht="22.5" hidden="1" x14ac:dyDescent="0.2">
      <c r="A53" s="15" t="s">
        <v>0</v>
      </c>
      <c r="E53" s="344" t="s">
        <v>49</v>
      </c>
      <c r="G53" s="15"/>
      <c r="H53" s="8"/>
      <c r="J53" s="14"/>
    </row>
    <row r="54" spans="1:10" hidden="1" x14ac:dyDescent="0.2">
      <c r="A54" s="15" t="s">
        <v>0</v>
      </c>
      <c r="E54" s="344" t="s">
        <v>50</v>
      </c>
      <c r="G54" s="15"/>
      <c r="H54" s="8"/>
      <c r="J54" s="14"/>
    </row>
    <row r="55" spans="1:10" hidden="1" x14ac:dyDescent="0.2">
      <c r="A55" s="15" t="s">
        <v>0</v>
      </c>
      <c r="G55" s="15"/>
      <c r="H55" s="8"/>
      <c r="J55" s="14"/>
    </row>
    <row r="56" spans="1:10" ht="22.5" hidden="1" x14ac:dyDescent="0.2">
      <c r="A56" s="15" t="s">
        <v>0</v>
      </c>
      <c r="E56" s="344" t="s">
        <v>51</v>
      </c>
      <c r="G56" s="15"/>
      <c r="H56" s="8"/>
      <c r="J56" s="14"/>
    </row>
    <row r="57" spans="1:10" ht="22.5" hidden="1" x14ac:dyDescent="0.2">
      <c r="A57" s="15" t="s">
        <v>0</v>
      </c>
      <c r="E57" s="344" t="s">
        <v>52</v>
      </c>
      <c r="G57" s="15"/>
      <c r="H57" s="8"/>
      <c r="J57" s="14"/>
    </row>
    <row r="58" spans="1:10" ht="22.5" hidden="1" x14ac:dyDescent="0.2">
      <c r="A58" s="15" t="s">
        <v>0</v>
      </c>
      <c r="E58" s="344" t="s">
        <v>53</v>
      </c>
      <c r="G58" s="15"/>
      <c r="H58" s="8"/>
      <c r="J58" s="14"/>
    </row>
    <row r="59" spans="1:10" hidden="1" x14ac:dyDescent="0.2">
      <c r="A59" s="15" t="s">
        <v>0</v>
      </c>
      <c r="G59" s="15"/>
      <c r="H59" s="8"/>
      <c r="J59" s="14"/>
    </row>
    <row r="60" spans="1:10" hidden="1" x14ac:dyDescent="0.2">
      <c r="A60" s="15" t="s">
        <v>0</v>
      </c>
      <c r="E60" s="36" t="s">
        <v>54</v>
      </c>
      <c r="G60" s="15"/>
      <c r="H60" s="8"/>
      <c r="J60" s="14"/>
    </row>
    <row r="61" spans="1:10" hidden="1" x14ac:dyDescent="0.2">
      <c r="A61" s="15" t="s">
        <v>0</v>
      </c>
      <c r="E61" s="344" t="s">
        <v>55</v>
      </c>
      <c r="G61" s="15"/>
      <c r="H61" s="8"/>
      <c r="J61" s="14"/>
    </row>
    <row r="62" spans="1:10" hidden="1" x14ac:dyDescent="0.2">
      <c r="A62" s="15" t="s">
        <v>0</v>
      </c>
      <c r="E62" s="344" t="s">
        <v>56</v>
      </c>
      <c r="G62" s="15"/>
      <c r="H62" s="8"/>
      <c r="J62" s="14"/>
    </row>
    <row r="63" spans="1:10" hidden="1" x14ac:dyDescent="0.2">
      <c r="A63" s="15" t="s">
        <v>0</v>
      </c>
      <c r="E63" s="344" t="s">
        <v>57</v>
      </c>
      <c r="G63" s="15"/>
      <c r="H63" s="8"/>
      <c r="J63" s="14"/>
    </row>
    <row r="64" spans="1:10" hidden="1" x14ac:dyDescent="0.2">
      <c r="A64" s="15" t="s">
        <v>0</v>
      </c>
      <c r="E64" s="344" t="s">
        <v>58</v>
      </c>
      <c r="G64" s="15"/>
      <c r="H64" s="8"/>
      <c r="J64" s="14"/>
    </row>
    <row r="65" spans="1:10" hidden="1" x14ac:dyDescent="0.2">
      <c r="A65" s="15" t="s">
        <v>0</v>
      </c>
      <c r="G65" s="15"/>
      <c r="H65" s="8"/>
      <c r="J65" s="14"/>
    </row>
    <row r="66" spans="1:10" ht="22.5" hidden="1" x14ac:dyDescent="0.2">
      <c r="A66" s="15" t="s">
        <v>0</v>
      </c>
      <c r="E66" s="344" t="s">
        <v>59</v>
      </c>
      <c r="G66" s="15"/>
      <c r="H66" s="8"/>
      <c r="J66" s="14"/>
    </row>
    <row r="67" spans="1:10" s="19" customFormat="1" hidden="1" x14ac:dyDescent="0.2">
      <c r="A67" s="15" t="s">
        <v>0</v>
      </c>
      <c r="B67" s="18"/>
      <c r="D67" s="15"/>
      <c r="E67" s="344" t="s">
        <v>60</v>
      </c>
      <c r="F67" s="15"/>
      <c r="G67" s="15"/>
      <c r="H67" s="8"/>
      <c r="I67" s="13"/>
      <c r="J67" s="14"/>
    </row>
    <row r="68" spans="1:10" s="19" customFormat="1" hidden="1" x14ac:dyDescent="0.2">
      <c r="A68" s="15" t="s">
        <v>0</v>
      </c>
      <c r="B68" s="18"/>
      <c r="D68" s="15"/>
      <c r="E68" s="344"/>
      <c r="F68" s="15"/>
      <c r="G68" s="15"/>
      <c r="H68" s="8"/>
      <c r="I68" s="13"/>
      <c r="J68" s="14"/>
    </row>
    <row r="69" spans="1:10" s="19" customFormat="1" ht="22.5" hidden="1" x14ac:dyDescent="0.2">
      <c r="A69" s="15" t="s">
        <v>0</v>
      </c>
      <c r="B69" s="18"/>
      <c r="D69" s="15"/>
      <c r="E69" s="344" t="s">
        <v>61</v>
      </c>
      <c r="F69" s="15"/>
      <c r="G69" s="15"/>
      <c r="H69" s="8"/>
      <c r="I69" s="13"/>
      <c r="J69" s="14"/>
    </row>
    <row r="70" spans="1:10" s="19" customFormat="1" hidden="1" x14ac:dyDescent="0.2">
      <c r="A70" s="15" t="s">
        <v>0</v>
      </c>
      <c r="B70" s="18"/>
      <c r="D70" s="15"/>
      <c r="E70" s="344"/>
      <c r="F70" s="15"/>
      <c r="G70" s="15"/>
      <c r="H70" s="8"/>
      <c r="I70" s="13"/>
      <c r="J70" s="14"/>
    </row>
    <row r="71" spans="1:10" s="19" customFormat="1" hidden="1" x14ac:dyDescent="0.2">
      <c r="A71" s="15" t="s">
        <v>0</v>
      </c>
      <c r="B71" s="18"/>
      <c r="D71" s="15"/>
      <c r="E71" s="344" t="s">
        <v>62</v>
      </c>
      <c r="F71" s="15"/>
      <c r="G71" s="15"/>
      <c r="H71" s="8"/>
      <c r="I71" s="13"/>
      <c r="J71" s="14"/>
    </row>
    <row r="72" spans="1:10" s="19" customFormat="1" hidden="1" x14ac:dyDescent="0.2">
      <c r="A72" s="15" t="s">
        <v>0</v>
      </c>
      <c r="B72" s="18"/>
      <c r="D72" s="15"/>
      <c r="E72" s="344" t="s">
        <v>63</v>
      </c>
      <c r="F72" s="15"/>
      <c r="G72" s="15"/>
      <c r="H72" s="8"/>
      <c r="I72" s="13"/>
      <c r="J72" s="14"/>
    </row>
    <row r="73" spans="1:10" s="19" customFormat="1" hidden="1" x14ac:dyDescent="0.2">
      <c r="A73" s="15" t="s">
        <v>0</v>
      </c>
      <c r="B73" s="18"/>
      <c r="D73" s="15"/>
      <c r="E73" s="344" t="s">
        <v>64</v>
      </c>
      <c r="F73" s="15"/>
      <c r="G73" s="15"/>
      <c r="H73" s="8"/>
      <c r="I73" s="13"/>
      <c r="J73" s="14"/>
    </row>
    <row r="74" spans="1:10" s="19" customFormat="1" hidden="1" x14ac:dyDescent="0.2">
      <c r="A74" s="15" t="s">
        <v>0</v>
      </c>
      <c r="B74" s="20"/>
      <c r="C74" s="21"/>
      <c r="D74" s="312"/>
      <c r="E74" s="573"/>
      <c r="F74" s="312"/>
      <c r="G74" s="312"/>
      <c r="H74" s="574"/>
      <c r="I74" s="22"/>
      <c r="J74" s="23"/>
    </row>
    <row r="75" spans="1:10" s="253" customFormat="1" hidden="1" x14ac:dyDescent="0.2">
      <c r="A75" s="15" t="s">
        <v>0</v>
      </c>
      <c r="B75" s="575"/>
      <c r="C75" s="285" t="s">
        <v>65</v>
      </c>
      <c r="D75" s="285"/>
      <c r="E75" s="286" t="s">
        <v>66</v>
      </c>
      <c r="F75" s="576"/>
      <c r="G75" s="577"/>
      <c r="H75" s="578"/>
      <c r="I75" s="579"/>
      <c r="J75" s="291"/>
    </row>
    <row r="76" spans="1:10" s="253" customFormat="1" hidden="1" x14ac:dyDescent="0.2">
      <c r="A76" s="15" t="s">
        <v>0</v>
      </c>
      <c r="B76" s="277"/>
      <c r="C76" s="246"/>
      <c r="D76" s="246"/>
      <c r="E76" s="282"/>
      <c r="F76" s="246"/>
      <c r="G76" s="257"/>
      <c r="H76" s="258"/>
      <c r="I76" s="259"/>
      <c r="J76" s="252"/>
    </row>
    <row r="77" spans="1:10" s="253" customFormat="1" hidden="1" x14ac:dyDescent="0.2">
      <c r="A77" s="15" t="s">
        <v>0</v>
      </c>
      <c r="B77" s="575"/>
      <c r="C77" s="285" t="s">
        <v>67</v>
      </c>
      <c r="D77" s="285"/>
      <c r="E77" s="286" t="s">
        <v>68</v>
      </c>
      <c r="F77" s="285"/>
      <c r="G77" s="580"/>
      <c r="H77" s="581"/>
      <c r="I77" s="582"/>
      <c r="J77" s="583"/>
    </row>
    <row r="78" spans="1:10" s="253" customFormat="1" hidden="1" x14ac:dyDescent="0.2">
      <c r="A78" s="15" t="s">
        <v>0</v>
      </c>
      <c r="B78" s="277"/>
      <c r="C78" s="246"/>
      <c r="D78" s="246"/>
      <c r="E78" s="282"/>
      <c r="F78" s="246"/>
      <c r="G78" s="257"/>
      <c r="H78" s="258"/>
      <c r="I78" s="259"/>
      <c r="J78" s="252"/>
    </row>
    <row r="79" spans="1:10" s="253" customFormat="1" hidden="1" x14ac:dyDescent="0.2">
      <c r="A79" s="15" t="s">
        <v>0</v>
      </c>
      <c r="B79" s="575"/>
      <c r="C79" s="285" t="s">
        <v>69</v>
      </c>
      <c r="D79" s="285"/>
      <c r="E79" s="286" t="s">
        <v>70</v>
      </c>
      <c r="F79" s="576"/>
      <c r="G79" s="577"/>
      <c r="H79" s="584"/>
      <c r="I79" s="585"/>
      <c r="J79" s="586"/>
    </row>
    <row r="80" spans="1:10" s="253" customFormat="1" hidden="1" x14ac:dyDescent="0.2">
      <c r="A80" s="15" t="s">
        <v>0</v>
      </c>
      <c r="B80" s="277"/>
      <c r="C80" s="246"/>
      <c r="D80" s="246"/>
      <c r="E80" s="282"/>
      <c r="F80" s="246"/>
      <c r="G80" s="257"/>
      <c r="H80" s="258"/>
      <c r="I80" s="259"/>
      <c r="J80" s="252"/>
    </row>
    <row r="81" spans="1:10" s="253" customFormat="1" x14ac:dyDescent="0.2">
      <c r="A81" s="15" t="s">
        <v>0</v>
      </c>
      <c r="B81" s="245" t="s">
        <v>71</v>
      </c>
      <c r="C81" s="246" t="s">
        <v>69</v>
      </c>
      <c r="D81" s="246" t="s">
        <v>72</v>
      </c>
      <c r="E81" s="247" t="s">
        <v>73</v>
      </c>
      <c r="F81" s="248"/>
      <c r="G81" s="249"/>
      <c r="H81" s="250"/>
      <c r="I81" s="251"/>
      <c r="J81" s="252"/>
    </row>
    <row r="82" spans="1:10" s="253" customFormat="1" ht="22.5" x14ac:dyDescent="0.2">
      <c r="A82" s="15" t="s">
        <v>0</v>
      </c>
      <c r="B82" s="245" t="s">
        <v>71</v>
      </c>
      <c r="C82" s="254"/>
      <c r="D82" s="255"/>
      <c r="E82" s="256" t="s">
        <v>74</v>
      </c>
      <c r="F82" s="246"/>
      <c r="G82" s="257"/>
      <c r="H82" s="258"/>
      <c r="I82" s="259"/>
      <c r="J82" s="252"/>
    </row>
    <row r="83" spans="1:10" s="260" customFormat="1" x14ac:dyDescent="0.2">
      <c r="A83" s="15" t="s">
        <v>0</v>
      </c>
      <c r="B83" s="245" t="s">
        <v>71</v>
      </c>
      <c r="C83" s="246"/>
      <c r="D83" s="246"/>
      <c r="E83" s="256" t="s">
        <v>75</v>
      </c>
      <c r="F83" s="246"/>
      <c r="G83" s="257"/>
      <c r="H83" s="258"/>
      <c r="I83" s="259"/>
      <c r="J83" s="252"/>
    </row>
    <row r="84" spans="1:10" s="260" customFormat="1" x14ac:dyDescent="0.2">
      <c r="A84" s="15" t="s">
        <v>0</v>
      </c>
      <c r="B84" s="245" t="s">
        <v>71</v>
      </c>
      <c r="C84" s="246"/>
      <c r="D84" s="246"/>
      <c r="E84" s="256" t="s">
        <v>76</v>
      </c>
      <c r="F84" s="246"/>
      <c r="G84" s="257"/>
      <c r="H84" s="258"/>
      <c r="I84" s="259"/>
      <c r="J84" s="252"/>
    </row>
    <row r="85" spans="1:10" s="260" customFormat="1" x14ac:dyDescent="0.2">
      <c r="A85" s="15" t="s">
        <v>0</v>
      </c>
      <c r="B85" s="245" t="s">
        <v>71</v>
      </c>
      <c r="C85" s="246"/>
      <c r="D85" s="246"/>
      <c r="E85" s="256" t="s">
        <v>77</v>
      </c>
      <c r="F85" s="246"/>
      <c r="G85" s="257"/>
      <c r="H85" s="258"/>
      <c r="I85" s="259"/>
      <c r="J85" s="252"/>
    </row>
    <row r="86" spans="1:10" s="260" customFormat="1" ht="67.5" x14ac:dyDescent="0.2">
      <c r="A86" s="15" t="s">
        <v>0</v>
      </c>
      <c r="B86" s="245" t="s">
        <v>71</v>
      </c>
      <c r="C86" s="246"/>
      <c r="D86" s="246"/>
      <c r="E86" s="256" t="s">
        <v>78</v>
      </c>
      <c r="F86" s="246"/>
      <c r="G86" s="257"/>
      <c r="H86" s="258"/>
      <c r="I86" s="259"/>
      <c r="J86" s="252"/>
    </row>
    <row r="87" spans="1:10" s="260" customFormat="1" ht="22.5" x14ac:dyDescent="0.2">
      <c r="A87" s="15" t="s">
        <v>0</v>
      </c>
      <c r="B87" s="245" t="s">
        <v>71</v>
      </c>
      <c r="C87" s="246"/>
      <c r="D87" s="246"/>
      <c r="E87" s="256" t="s">
        <v>79</v>
      </c>
      <c r="F87" s="246"/>
      <c r="G87" s="257"/>
      <c r="H87" s="258"/>
      <c r="I87" s="259"/>
      <c r="J87" s="252"/>
    </row>
    <row r="88" spans="1:10" s="260" customFormat="1" x14ac:dyDescent="0.2">
      <c r="A88" s="15" t="s">
        <v>0</v>
      </c>
      <c r="B88" s="245" t="s">
        <v>71</v>
      </c>
      <c r="C88" s="246"/>
      <c r="D88" s="246"/>
      <c r="E88" s="256" t="s">
        <v>80</v>
      </c>
      <c r="F88" s="246"/>
      <c r="G88" s="257"/>
      <c r="H88" s="258"/>
      <c r="I88" s="259"/>
      <c r="J88" s="252"/>
    </row>
    <row r="89" spans="1:10" s="260" customFormat="1" x14ac:dyDescent="0.2">
      <c r="A89" s="15" t="s">
        <v>0</v>
      </c>
      <c r="B89" s="245" t="s">
        <v>71</v>
      </c>
      <c r="C89" s="246"/>
      <c r="D89" s="246"/>
      <c r="E89" s="256" t="s">
        <v>81</v>
      </c>
      <c r="F89" s="246"/>
      <c r="G89" s="257"/>
      <c r="H89" s="258"/>
      <c r="I89" s="259"/>
      <c r="J89" s="252"/>
    </row>
    <row r="90" spans="1:10" s="260" customFormat="1" x14ac:dyDescent="0.2">
      <c r="A90" s="15" t="s">
        <v>0</v>
      </c>
      <c r="B90" s="245" t="s">
        <v>71</v>
      </c>
      <c r="C90" s="246"/>
      <c r="D90" s="246"/>
      <c r="E90" s="256" t="s">
        <v>82</v>
      </c>
      <c r="F90" s="246"/>
      <c r="G90" s="257"/>
      <c r="H90" s="258"/>
      <c r="I90" s="259"/>
      <c r="J90" s="252"/>
    </row>
    <row r="91" spans="1:10" s="260" customFormat="1" x14ac:dyDescent="0.2">
      <c r="A91" s="15" t="s">
        <v>0</v>
      </c>
      <c r="B91" s="245" t="s">
        <v>71</v>
      </c>
      <c r="C91" s="246"/>
      <c r="D91" s="246"/>
      <c r="E91" s="256" t="s">
        <v>83</v>
      </c>
      <c r="F91" s="246"/>
      <c r="G91" s="257"/>
      <c r="H91" s="258"/>
      <c r="I91" s="259"/>
      <c r="J91" s="252"/>
    </row>
    <row r="92" spans="1:10" s="260" customFormat="1" x14ac:dyDescent="0.2">
      <c r="A92" s="15" t="s">
        <v>0</v>
      </c>
      <c r="B92" s="245" t="s">
        <v>71</v>
      </c>
      <c r="C92" s="246"/>
      <c r="D92" s="246"/>
      <c r="E92" s="256" t="s">
        <v>84</v>
      </c>
      <c r="F92" s="246"/>
      <c r="G92" s="257"/>
      <c r="H92" s="258"/>
      <c r="I92" s="259"/>
      <c r="J92" s="252"/>
    </row>
    <row r="93" spans="1:10" s="260" customFormat="1" x14ac:dyDescent="0.2">
      <c r="A93" s="15" t="s">
        <v>0</v>
      </c>
      <c r="B93" s="245" t="s">
        <v>71</v>
      </c>
      <c r="C93" s="246"/>
      <c r="D93" s="246"/>
      <c r="E93" s="256" t="s">
        <v>85</v>
      </c>
      <c r="F93" s="246"/>
      <c r="G93" s="257"/>
      <c r="H93" s="258"/>
      <c r="I93" s="259"/>
      <c r="J93" s="252"/>
    </row>
    <row r="94" spans="1:10" s="260" customFormat="1" x14ac:dyDescent="0.2">
      <c r="A94" s="15" t="s">
        <v>0</v>
      </c>
      <c r="B94" s="245" t="s">
        <v>71</v>
      </c>
      <c r="C94" s="246"/>
      <c r="D94" s="246"/>
      <c r="E94" s="256" t="s">
        <v>86</v>
      </c>
      <c r="F94" s="246"/>
      <c r="G94" s="257"/>
      <c r="H94" s="258"/>
      <c r="I94" s="259"/>
      <c r="J94" s="252"/>
    </row>
    <row r="95" spans="1:10" s="260" customFormat="1" x14ac:dyDescent="0.2">
      <c r="A95" s="15" t="s">
        <v>0</v>
      </c>
      <c r="B95" s="245" t="s">
        <v>71</v>
      </c>
      <c r="C95" s="246"/>
      <c r="D95" s="246"/>
      <c r="E95" s="256" t="s">
        <v>87</v>
      </c>
      <c r="F95" s="246"/>
      <c r="G95" s="257"/>
      <c r="H95" s="258"/>
      <c r="I95" s="259"/>
      <c r="J95" s="252"/>
    </row>
    <row r="96" spans="1:10" s="260" customFormat="1" x14ac:dyDescent="0.2">
      <c r="A96" s="15" t="s">
        <v>0</v>
      </c>
      <c r="B96" s="245" t="s">
        <v>71</v>
      </c>
      <c r="C96" s="246"/>
      <c r="D96" s="246"/>
      <c r="E96" s="256" t="s">
        <v>88</v>
      </c>
      <c r="F96" s="246"/>
      <c r="G96" s="257"/>
      <c r="H96" s="258"/>
      <c r="I96" s="259"/>
      <c r="J96" s="252"/>
    </row>
    <row r="97" spans="1:10" s="260" customFormat="1" x14ac:dyDescent="0.2">
      <c r="A97" s="15" t="s">
        <v>0</v>
      </c>
      <c r="B97" s="245" t="s">
        <v>71</v>
      </c>
      <c r="C97" s="246"/>
      <c r="D97" s="246"/>
      <c r="E97" s="256" t="s">
        <v>89</v>
      </c>
      <c r="F97" s="246"/>
      <c r="G97" s="257"/>
      <c r="H97" s="258"/>
      <c r="I97" s="259"/>
      <c r="J97" s="252"/>
    </row>
    <row r="98" spans="1:10" s="260" customFormat="1" x14ac:dyDescent="0.2">
      <c r="A98" s="15" t="s">
        <v>0</v>
      </c>
      <c r="B98" s="245" t="s">
        <v>71</v>
      </c>
      <c r="C98" s="246"/>
      <c r="D98" s="246"/>
      <c r="E98" s="256" t="s">
        <v>90</v>
      </c>
      <c r="F98" s="246"/>
      <c r="G98" s="257"/>
      <c r="H98" s="258"/>
      <c r="I98" s="259"/>
      <c r="J98" s="252"/>
    </row>
    <row r="99" spans="1:10" s="260" customFormat="1" x14ac:dyDescent="0.2">
      <c r="A99" s="15" t="s">
        <v>0</v>
      </c>
      <c r="B99" s="245" t="s">
        <v>71</v>
      </c>
      <c r="C99" s="246"/>
      <c r="D99" s="246"/>
      <c r="E99" s="256" t="s">
        <v>91</v>
      </c>
      <c r="F99" s="246"/>
      <c r="G99" s="257"/>
      <c r="H99" s="258"/>
      <c r="I99" s="259"/>
      <c r="J99" s="252"/>
    </row>
    <row r="100" spans="1:10" s="260" customFormat="1" x14ac:dyDescent="0.2">
      <c r="A100" s="15" t="s">
        <v>0</v>
      </c>
      <c r="B100" s="245" t="s">
        <v>71</v>
      </c>
      <c r="C100" s="246"/>
      <c r="D100" s="246"/>
      <c r="E100" s="256" t="s">
        <v>92</v>
      </c>
      <c r="F100" s="246"/>
      <c r="G100" s="257"/>
      <c r="H100" s="258"/>
      <c r="I100" s="259"/>
      <c r="J100" s="252"/>
    </row>
    <row r="101" spans="1:10" s="260" customFormat="1" x14ac:dyDescent="0.2">
      <c r="A101" s="15" t="s">
        <v>0</v>
      </c>
      <c r="B101" s="245" t="s">
        <v>71</v>
      </c>
      <c r="C101" s="246"/>
      <c r="D101" s="246"/>
      <c r="E101" s="256" t="s">
        <v>93</v>
      </c>
      <c r="F101" s="246"/>
      <c r="G101" s="257"/>
      <c r="H101" s="258"/>
      <c r="I101" s="259"/>
      <c r="J101" s="252"/>
    </row>
    <row r="102" spans="1:10" s="260" customFormat="1" x14ac:dyDescent="0.2">
      <c r="A102" s="15" t="s">
        <v>0</v>
      </c>
      <c r="B102" s="245" t="s">
        <v>71</v>
      </c>
      <c r="C102" s="246"/>
      <c r="D102" s="246"/>
      <c r="E102" s="256" t="s">
        <v>94</v>
      </c>
      <c r="F102" s="246"/>
      <c r="G102" s="257"/>
      <c r="H102" s="258"/>
      <c r="I102" s="259"/>
      <c r="J102" s="252"/>
    </row>
    <row r="103" spans="1:10" s="260" customFormat="1" x14ac:dyDescent="0.2">
      <c r="A103" s="15" t="s">
        <v>0</v>
      </c>
      <c r="B103" s="245" t="s">
        <v>71</v>
      </c>
      <c r="C103" s="246"/>
      <c r="D103" s="246"/>
      <c r="E103" s="256" t="s">
        <v>95</v>
      </c>
      <c r="F103" s="246"/>
      <c r="G103" s="257"/>
      <c r="H103" s="258"/>
      <c r="I103" s="259"/>
      <c r="J103" s="252"/>
    </row>
    <row r="104" spans="1:10" s="260" customFormat="1" x14ac:dyDescent="0.2">
      <c r="A104" s="15" t="s">
        <v>0</v>
      </c>
      <c r="B104" s="245" t="s">
        <v>71</v>
      </c>
      <c r="C104" s="246"/>
      <c r="D104" s="246"/>
      <c r="E104" s="256" t="s">
        <v>96</v>
      </c>
      <c r="F104" s="246"/>
      <c r="G104" s="257"/>
      <c r="H104" s="258"/>
      <c r="I104" s="259"/>
      <c r="J104" s="252"/>
    </row>
    <row r="105" spans="1:10" s="260" customFormat="1" x14ac:dyDescent="0.2">
      <c r="A105" s="15" t="s">
        <v>0</v>
      </c>
      <c r="B105" s="245" t="s">
        <v>71</v>
      </c>
      <c r="C105" s="246"/>
      <c r="D105" s="246"/>
      <c r="E105" s="256" t="s">
        <v>97</v>
      </c>
      <c r="F105" s="246"/>
      <c r="G105" s="257"/>
      <c r="H105" s="258"/>
      <c r="I105" s="259"/>
      <c r="J105" s="252"/>
    </row>
    <row r="106" spans="1:10" s="260" customFormat="1" x14ac:dyDescent="0.2">
      <c r="A106" s="15" t="s">
        <v>0</v>
      </c>
      <c r="B106" s="245" t="s">
        <v>71</v>
      </c>
      <c r="C106" s="246"/>
      <c r="D106" s="246"/>
      <c r="E106" s="256" t="s">
        <v>98</v>
      </c>
      <c r="F106" s="246"/>
      <c r="G106" s="257"/>
      <c r="H106" s="258"/>
      <c r="I106" s="259"/>
      <c r="J106" s="252"/>
    </row>
    <row r="107" spans="1:10" s="260" customFormat="1" x14ac:dyDescent="0.2">
      <c r="A107" s="15" t="s">
        <v>0</v>
      </c>
      <c r="B107" s="245" t="s">
        <v>71</v>
      </c>
      <c r="C107" s="246"/>
      <c r="D107" s="246"/>
      <c r="E107" s="256" t="s">
        <v>99</v>
      </c>
      <c r="F107" s="246"/>
      <c r="G107" s="257"/>
      <c r="H107" s="258"/>
      <c r="I107" s="259"/>
      <c r="J107" s="252"/>
    </row>
    <row r="108" spans="1:10" s="260" customFormat="1" x14ac:dyDescent="0.2">
      <c r="A108" s="15" t="s">
        <v>0</v>
      </c>
      <c r="B108" s="245" t="s">
        <v>71</v>
      </c>
      <c r="C108" s="246"/>
      <c r="D108" s="246"/>
      <c r="E108" s="256" t="s">
        <v>100</v>
      </c>
      <c r="F108" s="246"/>
      <c r="G108" s="257"/>
      <c r="H108" s="258"/>
      <c r="I108" s="259"/>
      <c r="J108" s="252"/>
    </row>
    <row r="109" spans="1:10" s="260" customFormat="1" x14ac:dyDescent="0.2">
      <c r="A109" s="15" t="s">
        <v>0</v>
      </c>
      <c r="B109" s="245" t="s">
        <v>71</v>
      </c>
      <c r="C109" s="246"/>
      <c r="D109" s="246"/>
      <c r="E109" s="256" t="s">
        <v>101</v>
      </c>
      <c r="F109" s="246"/>
      <c r="G109" s="257"/>
      <c r="H109" s="258"/>
      <c r="I109" s="259"/>
      <c r="J109" s="252"/>
    </row>
    <row r="110" spans="1:10" s="260" customFormat="1" x14ac:dyDescent="0.2">
      <c r="A110" s="15" t="s">
        <v>0</v>
      </c>
      <c r="B110" s="245" t="s">
        <v>71</v>
      </c>
      <c r="C110" s="246"/>
      <c r="D110" s="246"/>
      <c r="E110" s="256" t="s">
        <v>102</v>
      </c>
      <c r="F110" s="246"/>
      <c r="G110" s="257"/>
      <c r="H110" s="258"/>
      <c r="I110" s="259"/>
      <c r="J110" s="252"/>
    </row>
    <row r="111" spans="1:10" s="260" customFormat="1" ht="22.5" x14ac:dyDescent="0.2">
      <c r="A111" s="15" t="s">
        <v>0</v>
      </c>
      <c r="B111" s="245" t="s">
        <v>71</v>
      </c>
      <c r="C111" s="246"/>
      <c r="D111" s="246"/>
      <c r="E111" s="256" t="s">
        <v>103</v>
      </c>
      <c r="F111" s="246"/>
      <c r="G111" s="257"/>
      <c r="H111" s="258"/>
      <c r="I111" s="259"/>
      <c r="J111" s="252"/>
    </row>
    <row r="112" spans="1:10" s="260" customFormat="1" x14ac:dyDescent="0.2">
      <c r="A112" s="15" t="s">
        <v>0</v>
      </c>
      <c r="B112" s="245" t="s">
        <v>71</v>
      </c>
      <c r="C112" s="246"/>
      <c r="D112" s="246"/>
      <c r="E112" s="256" t="s">
        <v>104</v>
      </c>
      <c r="F112" s="248"/>
      <c r="G112" s="249"/>
      <c r="H112" s="250"/>
      <c r="I112" s="251"/>
      <c r="J112" s="261"/>
    </row>
    <row r="113" spans="1:10" s="260" customFormat="1" ht="22.5" x14ac:dyDescent="0.2">
      <c r="A113" s="15" t="s">
        <v>0</v>
      </c>
      <c r="B113" s="245" t="s">
        <v>71</v>
      </c>
      <c r="C113" s="246"/>
      <c r="D113" s="246"/>
      <c r="E113" s="256" t="s">
        <v>105</v>
      </c>
      <c r="F113" s="248"/>
      <c r="G113" s="249"/>
      <c r="H113" s="250"/>
      <c r="I113" s="251"/>
      <c r="J113" s="261"/>
    </row>
    <row r="114" spans="1:10" s="260" customFormat="1" x14ac:dyDescent="0.2">
      <c r="A114" s="15" t="s">
        <v>0</v>
      </c>
      <c r="B114" s="245" t="s">
        <v>71</v>
      </c>
      <c r="C114" s="246"/>
      <c r="D114" s="246"/>
      <c r="E114" s="256" t="s">
        <v>106</v>
      </c>
      <c r="F114" s="248"/>
      <c r="G114" s="249"/>
      <c r="H114" s="250"/>
      <c r="I114" s="251"/>
      <c r="J114" s="261"/>
    </row>
    <row r="115" spans="1:10" s="260" customFormat="1" x14ac:dyDescent="0.2">
      <c r="A115" s="15" t="s">
        <v>0</v>
      </c>
      <c r="B115" s="245" t="s">
        <v>71</v>
      </c>
      <c r="C115" s="246"/>
      <c r="D115" s="246"/>
      <c r="E115" s="256" t="s">
        <v>107</v>
      </c>
      <c r="F115" s="248"/>
      <c r="G115" s="249"/>
      <c r="H115" s="250"/>
      <c r="I115" s="251"/>
      <c r="J115" s="261"/>
    </row>
    <row r="116" spans="1:10" s="260" customFormat="1" x14ac:dyDescent="0.2">
      <c r="A116" s="15" t="s">
        <v>0</v>
      </c>
      <c r="B116" s="245" t="s">
        <v>71</v>
      </c>
      <c r="C116" s="245"/>
      <c r="D116" s="262" t="s">
        <v>108</v>
      </c>
      <c r="E116" s="263" t="s">
        <v>109</v>
      </c>
      <c r="F116" s="264" t="s">
        <v>110</v>
      </c>
      <c r="G116" s="265">
        <v>1</v>
      </c>
      <c r="H116" s="233"/>
      <c r="I116" s="24">
        <f>H116*$G116</f>
        <v>0</v>
      </c>
      <c r="J116" s="266"/>
    </row>
    <row r="117" spans="1:10" s="260" customFormat="1" ht="45" hidden="1" x14ac:dyDescent="0.2">
      <c r="A117" s="15" t="s">
        <v>0</v>
      </c>
      <c r="B117" s="277"/>
      <c r="C117" s="297"/>
      <c r="D117" s="262" t="s">
        <v>111</v>
      </c>
      <c r="E117" s="263" t="s">
        <v>112</v>
      </c>
      <c r="F117" s="264" t="s">
        <v>110</v>
      </c>
      <c r="G117" s="265">
        <v>1</v>
      </c>
      <c r="H117" s="233"/>
      <c r="I117" s="24">
        <f>H117*$G117</f>
        <v>0</v>
      </c>
      <c r="J117" s="261"/>
    </row>
    <row r="118" spans="1:10" s="260" customFormat="1" hidden="1" x14ac:dyDescent="0.2">
      <c r="A118" s="15" t="s">
        <v>0</v>
      </c>
      <c r="B118" s="277"/>
      <c r="C118" s="246"/>
      <c r="D118" s="246"/>
      <c r="E118" s="256"/>
      <c r="F118" s="268"/>
      <c r="G118" s="269"/>
      <c r="H118" s="270"/>
      <c r="I118" s="24"/>
      <c r="J118" s="261"/>
    </row>
    <row r="119" spans="1:10" s="260" customFormat="1" hidden="1" x14ac:dyDescent="0.2">
      <c r="A119" s="15" t="s">
        <v>0</v>
      </c>
      <c r="B119" s="245"/>
      <c r="C119" s="246" t="s">
        <v>69</v>
      </c>
      <c r="D119" s="246" t="s">
        <v>113</v>
      </c>
      <c r="E119" s="300" t="s">
        <v>114</v>
      </c>
      <c r="F119" s="268"/>
      <c r="G119" s="269"/>
      <c r="H119" s="270"/>
      <c r="I119" s="24"/>
      <c r="J119" s="261"/>
    </row>
    <row r="120" spans="1:10" s="260" customFormat="1" hidden="1" x14ac:dyDescent="0.2">
      <c r="A120" s="15" t="s">
        <v>0</v>
      </c>
      <c r="B120" s="245"/>
      <c r="C120" s="246"/>
      <c r="D120" s="246"/>
      <c r="E120" s="256" t="s">
        <v>115</v>
      </c>
      <c r="F120" s="268"/>
      <c r="G120" s="269"/>
      <c r="H120" s="270"/>
      <c r="I120" s="24"/>
      <c r="J120" s="261"/>
    </row>
    <row r="121" spans="1:10" s="260" customFormat="1" hidden="1" x14ac:dyDescent="0.2">
      <c r="A121" s="15" t="s">
        <v>0</v>
      </c>
      <c r="B121" s="245"/>
      <c r="C121" s="246"/>
      <c r="D121" s="246"/>
      <c r="E121" s="256" t="s">
        <v>116</v>
      </c>
      <c r="F121" s="268"/>
      <c r="G121" s="269"/>
      <c r="H121" s="270"/>
      <c r="I121" s="24"/>
      <c r="J121" s="261"/>
    </row>
    <row r="122" spans="1:10" s="260" customFormat="1" hidden="1" x14ac:dyDescent="0.2">
      <c r="A122" s="15" t="s">
        <v>0</v>
      </c>
      <c r="B122" s="245"/>
      <c r="C122" s="246"/>
      <c r="D122" s="246"/>
      <c r="E122" s="256" t="s">
        <v>117</v>
      </c>
      <c r="F122" s="268"/>
      <c r="G122" s="269"/>
      <c r="H122" s="270"/>
      <c r="I122" s="24"/>
      <c r="J122" s="261"/>
    </row>
    <row r="123" spans="1:10" s="260" customFormat="1" hidden="1" x14ac:dyDescent="0.2">
      <c r="A123" s="15" t="s">
        <v>0</v>
      </c>
      <c r="B123" s="245"/>
      <c r="C123" s="246"/>
      <c r="D123" s="246"/>
      <c r="E123" s="256" t="s">
        <v>118</v>
      </c>
      <c r="F123" s="268"/>
      <c r="G123" s="269"/>
      <c r="H123" s="270"/>
      <c r="I123" s="24"/>
      <c r="J123" s="261"/>
    </row>
    <row r="124" spans="1:10" s="260" customFormat="1" hidden="1" x14ac:dyDescent="0.2">
      <c r="A124" s="15" t="s">
        <v>0</v>
      </c>
      <c r="B124" s="245"/>
      <c r="C124" s="246"/>
      <c r="D124" s="246"/>
      <c r="E124" s="256" t="s">
        <v>119</v>
      </c>
      <c r="F124" s="268"/>
      <c r="G124" s="269"/>
      <c r="H124" s="270"/>
      <c r="I124" s="24"/>
      <c r="J124" s="261"/>
    </row>
    <row r="125" spans="1:10" s="260" customFormat="1" hidden="1" x14ac:dyDescent="0.2">
      <c r="A125" s="15" t="s">
        <v>0</v>
      </c>
      <c r="B125" s="245"/>
      <c r="C125" s="246"/>
      <c r="D125" s="246"/>
      <c r="E125" s="256" t="s">
        <v>120</v>
      </c>
      <c r="F125" s="268"/>
      <c r="G125" s="269"/>
      <c r="H125" s="270"/>
      <c r="I125" s="24"/>
      <c r="J125" s="261"/>
    </row>
    <row r="126" spans="1:10" s="260" customFormat="1" hidden="1" x14ac:dyDescent="0.2">
      <c r="A126" s="15" t="s">
        <v>0</v>
      </c>
      <c r="B126" s="245"/>
      <c r="C126" s="246"/>
      <c r="D126" s="246"/>
      <c r="E126" s="256" t="s">
        <v>121</v>
      </c>
      <c r="F126" s="268"/>
      <c r="G126" s="269"/>
      <c r="H126" s="270"/>
      <c r="I126" s="24"/>
      <c r="J126" s="261"/>
    </row>
    <row r="127" spans="1:10" s="260" customFormat="1" hidden="1" x14ac:dyDescent="0.2">
      <c r="A127" s="15" t="s">
        <v>0</v>
      </c>
      <c r="B127" s="245"/>
      <c r="C127" s="246"/>
      <c r="D127" s="246"/>
      <c r="E127" s="256" t="s">
        <v>122</v>
      </c>
      <c r="F127" s="268"/>
      <c r="G127" s="269"/>
      <c r="H127" s="270"/>
      <c r="I127" s="24"/>
      <c r="J127" s="261"/>
    </row>
    <row r="128" spans="1:10" s="260" customFormat="1" hidden="1" x14ac:dyDescent="0.2">
      <c r="A128" s="15" t="s">
        <v>0</v>
      </c>
      <c r="B128" s="245"/>
      <c r="C128" s="246"/>
      <c r="D128" s="246"/>
      <c r="E128" s="256" t="s">
        <v>123</v>
      </c>
      <c r="F128" s="268"/>
      <c r="G128" s="269"/>
      <c r="H128" s="270"/>
      <c r="I128" s="24"/>
      <c r="J128" s="261"/>
    </row>
    <row r="129" spans="1:10" s="260" customFormat="1" hidden="1" x14ac:dyDescent="0.2">
      <c r="A129" s="15" t="s">
        <v>0</v>
      </c>
      <c r="B129" s="245"/>
      <c r="C129" s="246"/>
      <c r="D129" s="246"/>
      <c r="E129" s="256" t="s">
        <v>124</v>
      </c>
      <c r="F129" s="268"/>
      <c r="G129" s="269"/>
      <c r="H129" s="270"/>
      <c r="I129" s="24"/>
      <c r="J129" s="261"/>
    </row>
    <row r="130" spans="1:10" s="260" customFormat="1" hidden="1" x14ac:dyDescent="0.2">
      <c r="A130" s="15" t="s">
        <v>0</v>
      </c>
      <c r="B130" s="245"/>
      <c r="C130" s="245"/>
      <c r="D130" s="262" t="s">
        <v>108</v>
      </c>
      <c r="E130" s="263" t="s">
        <v>125</v>
      </c>
      <c r="F130" s="264" t="s">
        <v>110</v>
      </c>
      <c r="G130" s="265">
        <v>1</v>
      </c>
      <c r="H130" s="233"/>
      <c r="I130" s="24">
        <f>H130*$G130</f>
        <v>0</v>
      </c>
      <c r="J130" s="261"/>
    </row>
    <row r="131" spans="1:10" s="260" customFormat="1" ht="45" hidden="1" x14ac:dyDescent="0.2">
      <c r="A131" s="15" t="s">
        <v>0</v>
      </c>
      <c r="B131" s="277"/>
      <c r="C131" s="297"/>
      <c r="D131" s="262" t="s">
        <v>111</v>
      </c>
      <c r="E131" s="263" t="s">
        <v>126</v>
      </c>
      <c r="F131" s="264" t="s">
        <v>110</v>
      </c>
      <c r="G131" s="265">
        <v>1</v>
      </c>
      <c r="H131" s="233"/>
      <c r="I131" s="24">
        <f>H131*$G131</f>
        <v>0</v>
      </c>
      <c r="J131" s="261"/>
    </row>
    <row r="132" spans="1:10" s="260" customFormat="1" hidden="1" x14ac:dyDescent="0.2">
      <c r="A132" s="15" t="s">
        <v>0</v>
      </c>
      <c r="B132" s="277"/>
      <c r="C132" s="246"/>
      <c r="D132" s="246"/>
      <c r="E132" s="256"/>
      <c r="F132" s="268"/>
      <c r="G132" s="269"/>
      <c r="H132" s="270"/>
      <c r="I132" s="24"/>
      <c r="J132" s="261"/>
    </row>
    <row r="133" spans="1:10" s="260" customFormat="1" hidden="1" x14ac:dyDescent="0.2">
      <c r="A133" s="15" t="s">
        <v>0</v>
      </c>
      <c r="B133" s="245"/>
      <c r="C133" s="246" t="s">
        <v>69</v>
      </c>
      <c r="D133" s="246" t="s">
        <v>127</v>
      </c>
      <c r="E133" s="587" t="s">
        <v>128</v>
      </c>
      <c r="F133" s="268"/>
      <c r="G133" s="269"/>
      <c r="H133" s="270"/>
      <c r="I133" s="24"/>
      <c r="J133" s="261"/>
    </row>
    <row r="134" spans="1:10" s="260" customFormat="1" ht="22.5" hidden="1" x14ac:dyDescent="0.2">
      <c r="A134" s="15" t="s">
        <v>0</v>
      </c>
      <c r="B134" s="245"/>
      <c r="C134" s="292"/>
      <c r="D134" s="293"/>
      <c r="E134" s="273" t="s">
        <v>129</v>
      </c>
      <c r="F134" s="268"/>
      <c r="G134" s="269"/>
      <c r="H134" s="270"/>
      <c r="I134" s="24"/>
      <c r="J134" s="261"/>
    </row>
    <row r="135" spans="1:10" s="260" customFormat="1" hidden="1" x14ac:dyDescent="0.2">
      <c r="A135" s="15" t="s">
        <v>0</v>
      </c>
      <c r="B135" s="245"/>
      <c r="C135" s="246"/>
      <c r="D135" s="246"/>
      <c r="E135" s="273" t="s">
        <v>130</v>
      </c>
      <c r="F135" s="268"/>
      <c r="G135" s="269"/>
      <c r="H135" s="270"/>
      <c r="I135" s="24"/>
      <c r="J135" s="261"/>
    </row>
    <row r="136" spans="1:10" s="260" customFormat="1" hidden="1" x14ac:dyDescent="0.2">
      <c r="A136" s="15" t="s">
        <v>0</v>
      </c>
      <c r="B136" s="245"/>
      <c r="C136" s="246"/>
      <c r="D136" s="246"/>
      <c r="E136" s="256" t="s">
        <v>131</v>
      </c>
      <c r="F136" s="268"/>
      <c r="G136" s="269"/>
      <c r="H136" s="270"/>
      <c r="I136" s="24"/>
      <c r="J136" s="261"/>
    </row>
    <row r="137" spans="1:10" s="260" customFormat="1" hidden="1" x14ac:dyDescent="0.2">
      <c r="A137" s="15" t="s">
        <v>0</v>
      </c>
      <c r="B137" s="245"/>
      <c r="C137" s="246"/>
      <c r="D137" s="246"/>
      <c r="E137" s="256" t="s">
        <v>132</v>
      </c>
      <c r="F137" s="268"/>
      <c r="G137" s="269"/>
      <c r="H137" s="270"/>
      <c r="I137" s="24"/>
      <c r="J137" s="261"/>
    </row>
    <row r="138" spans="1:10" s="260" customFormat="1" ht="22.5" hidden="1" x14ac:dyDescent="0.2">
      <c r="A138" s="15" t="s">
        <v>0</v>
      </c>
      <c r="B138" s="245"/>
      <c r="C138" s="245"/>
      <c r="D138" s="262" t="s">
        <v>108</v>
      </c>
      <c r="E138" s="263" t="s">
        <v>133</v>
      </c>
      <c r="F138" s="264" t="s">
        <v>110</v>
      </c>
      <c r="G138" s="265">
        <v>1</v>
      </c>
      <c r="H138" s="233"/>
      <c r="I138" s="24">
        <f>H138*$G138</f>
        <v>0</v>
      </c>
      <c r="J138" s="261"/>
    </row>
    <row r="139" spans="1:10" s="260" customFormat="1" ht="45" hidden="1" x14ac:dyDescent="0.2">
      <c r="A139" s="15" t="s">
        <v>0</v>
      </c>
      <c r="B139" s="277"/>
      <c r="C139" s="297"/>
      <c r="D139" s="262" t="s">
        <v>111</v>
      </c>
      <c r="E139" s="263" t="s">
        <v>126</v>
      </c>
      <c r="F139" s="264" t="s">
        <v>110</v>
      </c>
      <c r="G139" s="265">
        <v>1</v>
      </c>
      <c r="H139" s="233"/>
      <c r="I139" s="24">
        <f>H139*$G139</f>
        <v>0</v>
      </c>
      <c r="J139" s="261"/>
    </row>
    <row r="140" spans="1:10" s="260" customFormat="1" hidden="1" x14ac:dyDescent="0.2">
      <c r="A140" s="15" t="s">
        <v>0</v>
      </c>
      <c r="B140" s="277"/>
      <c r="C140" s="246"/>
      <c r="D140" s="246"/>
      <c r="E140" s="256"/>
      <c r="F140" s="268"/>
      <c r="G140" s="269"/>
      <c r="H140" s="270"/>
      <c r="I140" s="24"/>
      <c r="J140" s="261"/>
    </row>
    <row r="141" spans="1:10" s="260" customFormat="1" hidden="1" x14ac:dyDescent="0.2">
      <c r="A141" s="15" t="s">
        <v>0</v>
      </c>
      <c r="B141" s="277"/>
      <c r="C141" s="246" t="s">
        <v>69</v>
      </c>
      <c r="D141" s="246" t="s">
        <v>134</v>
      </c>
      <c r="E141" s="587" t="s">
        <v>135</v>
      </c>
      <c r="F141" s="268" t="s">
        <v>136</v>
      </c>
      <c r="G141" s="272">
        <v>1</v>
      </c>
      <c r="H141" s="233"/>
      <c r="I141" s="24">
        <f>H141*$G141</f>
        <v>0</v>
      </c>
      <c r="J141" s="261"/>
    </row>
    <row r="142" spans="1:10" s="260" customFormat="1" hidden="1" x14ac:dyDescent="0.2">
      <c r="A142" s="15" t="s">
        <v>0</v>
      </c>
      <c r="B142" s="277"/>
      <c r="C142" s="246"/>
      <c r="D142" s="246"/>
      <c r="E142" s="275" t="s">
        <v>137</v>
      </c>
      <c r="F142" s="294"/>
      <c r="G142" s="294"/>
      <c r="H142" s="588"/>
      <c r="I142" s="24"/>
      <c r="J142" s="261"/>
    </row>
    <row r="143" spans="1:10" s="260" customFormat="1" hidden="1" x14ac:dyDescent="0.2">
      <c r="A143" s="15" t="s">
        <v>0</v>
      </c>
      <c r="B143" s="277"/>
      <c r="C143" s="246"/>
      <c r="D143" s="246"/>
      <c r="E143" s="275"/>
      <c r="F143" s="268"/>
      <c r="G143" s="269"/>
      <c r="H143" s="270"/>
      <c r="I143" s="24"/>
      <c r="J143" s="261"/>
    </row>
    <row r="144" spans="1:10" s="260" customFormat="1" hidden="1" x14ac:dyDescent="0.2">
      <c r="A144" s="15" t="s">
        <v>0</v>
      </c>
      <c r="B144" s="277"/>
      <c r="C144" s="246" t="s">
        <v>69</v>
      </c>
      <c r="D144" s="246" t="s">
        <v>138</v>
      </c>
      <c r="E144" s="589" t="s">
        <v>139</v>
      </c>
      <c r="F144" s="268"/>
      <c r="G144" s="269"/>
      <c r="H144" s="270"/>
      <c r="I144" s="24"/>
      <c r="J144" s="261"/>
    </row>
    <row r="145" spans="1:10" s="260" customFormat="1" ht="33.75" hidden="1" x14ac:dyDescent="0.2">
      <c r="A145" s="15" t="s">
        <v>0</v>
      </c>
      <c r="B145" s="277"/>
      <c r="C145" s="246"/>
      <c r="D145" s="246"/>
      <c r="E145" s="275" t="s">
        <v>140</v>
      </c>
      <c r="F145" s="268"/>
      <c r="G145" s="269"/>
      <c r="H145" s="270"/>
      <c r="I145" s="24"/>
      <c r="J145" s="261"/>
    </row>
    <row r="146" spans="1:10" s="260" customFormat="1" hidden="1" x14ac:dyDescent="0.2">
      <c r="A146" s="15" t="s">
        <v>0</v>
      </c>
      <c r="B146" s="277"/>
      <c r="C146" s="246" t="s">
        <v>69</v>
      </c>
      <c r="D146" s="246" t="s">
        <v>141</v>
      </c>
      <c r="E146" s="275" t="s">
        <v>142</v>
      </c>
      <c r="F146" s="268" t="s">
        <v>136</v>
      </c>
      <c r="G146" s="272">
        <v>2</v>
      </c>
      <c r="H146" s="233"/>
      <c r="I146" s="24">
        <f>H146*$G146</f>
        <v>0</v>
      </c>
      <c r="J146" s="261"/>
    </row>
    <row r="147" spans="1:10" s="260" customFormat="1" hidden="1" x14ac:dyDescent="0.2">
      <c r="A147" s="15" t="s">
        <v>0</v>
      </c>
      <c r="B147" s="277"/>
      <c r="C147" s="246"/>
      <c r="D147" s="246"/>
      <c r="E147" s="275"/>
      <c r="F147" s="268"/>
      <c r="G147" s="269"/>
      <c r="H147" s="270"/>
      <c r="I147" s="24"/>
      <c r="J147" s="261"/>
    </row>
    <row r="148" spans="1:10" s="260" customFormat="1" hidden="1" x14ac:dyDescent="0.2">
      <c r="A148" s="15" t="s">
        <v>0</v>
      </c>
      <c r="B148" s="277"/>
      <c r="C148" s="246" t="s">
        <v>69</v>
      </c>
      <c r="D148" s="246" t="s">
        <v>143</v>
      </c>
      <c r="E148" s="274" t="s">
        <v>144</v>
      </c>
      <c r="F148" s="268"/>
      <c r="G148" s="269"/>
      <c r="H148" s="270"/>
      <c r="I148" s="24"/>
      <c r="J148" s="261"/>
    </row>
    <row r="149" spans="1:10" s="260" customFormat="1" ht="22.5" hidden="1" x14ac:dyDescent="0.2">
      <c r="A149" s="15" t="s">
        <v>0</v>
      </c>
      <c r="B149" s="277"/>
      <c r="C149" s="246"/>
      <c r="D149" s="246"/>
      <c r="E149" s="275" t="s">
        <v>145</v>
      </c>
      <c r="F149" s="268"/>
      <c r="G149" s="269"/>
      <c r="H149" s="270"/>
      <c r="I149" s="24"/>
      <c r="J149" s="261"/>
    </row>
    <row r="150" spans="1:10" s="260" customFormat="1" hidden="1" x14ac:dyDescent="0.2">
      <c r="A150" s="15" t="s">
        <v>0</v>
      </c>
      <c r="B150" s="277"/>
      <c r="C150" s="246"/>
      <c r="D150" s="246"/>
      <c r="E150" s="275" t="s">
        <v>146</v>
      </c>
      <c r="F150" s="268"/>
      <c r="G150" s="269"/>
      <c r="H150" s="270"/>
      <c r="I150" s="24"/>
      <c r="J150" s="261"/>
    </row>
    <row r="151" spans="1:10" s="260" customFormat="1" hidden="1" x14ac:dyDescent="0.2">
      <c r="A151" s="15" t="s">
        <v>0</v>
      </c>
      <c r="B151" s="277"/>
      <c r="C151" s="246" t="s">
        <v>69</v>
      </c>
      <c r="D151" s="246" t="s">
        <v>147</v>
      </c>
      <c r="E151" s="275" t="s">
        <v>148</v>
      </c>
      <c r="F151" s="268" t="s">
        <v>149</v>
      </c>
      <c r="G151" s="269">
        <v>10</v>
      </c>
      <c r="H151" s="233"/>
      <c r="I151" s="24">
        <f>H151*$G151</f>
        <v>0</v>
      </c>
      <c r="J151" s="261"/>
    </row>
    <row r="152" spans="1:10" s="260" customFormat="1" hidden="1" x14ac:dyDescent="0.2">
      <c r="A152" s="15" t="s">
        <v>0</v>
      </c>
      <c r="B152" s="277"/>
      <c r="C152" s="246"/>
      <c r="D152" s="246"/>
      <c r="E152" s="275"/>
      <c r="F152" s="268"/>
      <c r="G152" s="269"/>
      <c r="H152" s="270"/>
      <c r="I152" s="24"/>
      <c r="J152" s="261"/>
    </row>
    <row r="153" spans="1:10" s="253" customFormat="1" hidden="1" x14ac:dyDescent="0.2">
      <c r="A153" s="15" t="s">
        <v>0</v>
      </c>
      <c r="B153" s="277"/>
      <c r="C153" s="246" t="s">
        <v>69</v>
      </c>
      <c r="D153" s="246" t="s">
        <v>150</v>
      </c>
      <c r="E153" s="589" t="s">
        <v>151</v>
      </c>
      <c r="F153" s="268" t="s">
        <v>149</v>
      </c>
      <c r="G153" s="269">
        <v>10</v>
      </c>
      <c r="H153" s="233"/>
      <c r="I153" s="24">
        <f>H153*$G153</f>
        <v>0</v>
      </c>
      <c r="J153" s="261"/>
    </row>
    <row r="154" spans="1:10" s="253" customFormat="1" hidden="1" x14ac:dyDescent="0.2">
      <c r="A154" s="15" t="s">
        <v>0</v>
      </c>
      <c r="B154" s="277"/>
      <c r="C154" s="246"/>
      <c r="D154" s="246"/>
      <c r="E154" s="275" t="s">
        <v>152</v>
      </c>
      <c r="F154" s="268"/>
      <c r="G154" s="269"/>
      <c r="H154" s="270"/>
      <c r="I154" s="24"/>
      <c r="J154" s="261"/>
    </row>
    <row r="155" spans="1:10" s="253" customFormat="1" hidden="1" x14ac:dyDescent="0.2">
      <c r="A155" s="15" t="s">
        <v>0</v>
      </c>
      <c r="B155" s="277"/>
      <c r="C155" s="246"/>
      <c r="D155" s="246"/>
      <c r="E155" s="275"/>
      <c r="F155" s="268"/>
      <c r="G155" s="269"/>
      <c r="H155" s="270"/>
      <c r="I155" s="24"/>
      <c r="J155" s="261"/>
    </row>
    <row r="156" spans="1:10" s="253" customFormat="1" hidden="1" x14ac:dyDescent="0.2">
      <c r="A156" s="15" t="s">
        <v>0</v>
      </c>
      <c r="B156" s="277"/>
      <c r="C156" s="246" t="s">
        <v>69</v>
      </c>
      <c r="D156" s="246" t="s">
        <v>153</v>
      </c>
      <c r="E156" s="274" t="s">
        <v>154</v>
      </c>
      <c r="F156" s="268" t="s">
        <v>149</v>
      </c>
      <c r="G156" s="269">
        <v>10</v>
      </c>
      <c r="H156" s="233"/>
      <c r="I156" s="24">
        <f>H156*$G156</f>
        <v>0</v>
      </c>
      <c r="J156" s="261"/>
    </row>
    <row r="157" spans="1:10" s="253" customFormat="1" hidden="1" x14ac:dyDescent="0.2">
      <c r="A157" s="15" t="s">
        <v>0</v>
      </c>
      <c r="B157" s="277"/>
      <c r="C157" s="246"/>
      <c r="D157" s="246"/>
      <c r="E157" s="275" t="s">
        <v>155</v>
      </c>
      <c r="F157" s="268"/>
      <c r="G157" s="269"/>
      <c r="H157" s="270"/>
      <c r="I157" s="24"/>
      <c r="J157" s="261"/>
    </row>
    <row r="158" spans="1:10" s="253" customFormat="1" hidden="1" x14ac:dyDescent="0.2">
      <c r="A158" s="15" t="s">
        <v>0</v>
      </c>
      <c r="B158" s="277"/>
      <c r="C158" s="246"/>
      <c r="D158" s="246"/>
      <c r="E158" s="275"/>
      <c r="F158" s="268"/>
      <c r="G158" s="269"/>
      <c r="H158" s="270"/>
      <c r="I158" s="24"/>
      <c r="J158" s="261"/>
    </row>
    <row r="159" spans="1:10" s="253" customFormat="1" hidden="1" x14ac:dyDescent="0.2">
      <c r="A159" s="15" t="s">
        <v>0</v>
      </c>
      <c r="B159" s="277"/>
      <c r="C159" s="246" t="s">
        <v>69</v>
      </c>
      <c r="D159" s="246" t="s">
        <v>156</v>
      </c>
      <c r="E159" s="587" t="s">
        <v>157</v>
      </c>
      <c r="F159" s="268" t="s">
        <v>136</v>
      </c>
      <c r="G159" s="272">
        <v>1</v>
      </c>
      <c r="H159" s="233"/>
      <c r="I159" s="24">
        <f>H159*$G159</f>
        <v>0</v>
      </c>
      <c r="J159" s="261"/>
    </row>
    <row r="160" spans="1:10" s="253" customFormat="1" ht="22.5" hidden="1" x14ac:dyDescent="0.2">
      <c r="A160" s="15" t="s">
        <v>0</v>
      </c>
      <c r="B160" s="277"/>
      <c r="C160" s="246"/>
      <c r="D160" s="246"/>
      <c r="E160" s="275" t="s">
        <v>158</v>
      </c>
      <c r="F160" s="268"/>
      <c r="G160" s="269"/>
      <c r="H160" s="270"/>
      <c r="I160" s="24"/>
      <c r="J160" s="261"/>
    </row>
    <row r="161" spans="1:10" s="253" customFormat="1" hidden="1" x14ac:dyDescent="0.2">
      <c r="A161" s="15" t="s">
        <v>0</v>
      </c>
      <c r="B161" s="277"/>
      <c r="C161" s="246"/>
      <c r="D161" s="246"/>
      <c r="E161" s="275"/>
      <c r="F161" s="268"/>
      <c r="G161" s="269"/>
      <c r="H161" s="270"/>
      <c r="I161" s="24"/>
      <c r="J161" s="261"/>
    </row>
    <row r="162" spans="1:10" s="253" customFormat="1" hidden="1" x14ac:dyDescent="0.2">
      <c r="A162" s="15" t="s">
        <v>0</v>
      </c>
      <c r="B162" s="277"/>
      <c r="C162" s="246" t="s">
        <v>69</v>
      </c>
      <c r="D162" s="246" t="s">
        <v>159</v>
      </c>
      <c r="E162" s="589" t="s">
        <v>160</v>
      </c>
      <c r="F162" s="268"/>
      <c r="G162" s="269"/>
      <c r="H162" s="270"/>
      <c r="I162" s="24"/>
      <c r="J162" s="261"/>
    </row>
    <row r="163" spans="1:10" s="253" customFormat="1" hidden="1" x14ac:dyDescent="0.2">
      <c r="A163" s="15" t="s">
        <v>0</v>
      </c>
      <c r="B163" s="277"/>
      <c r="C163" s="246"/>
      <c r="D163" s="246"/>
      <c r="E163" s="275" t="s">
        <v>161</v>
      </c>
      <c r="F163" s="268"/>
      <c r="G163" s="269"/>
      <c r="H163" s="270"/>
      <c r="I163" s="24"/>
      <c r="J163" s="261"/>
    </row>
    <row r="164" spans="1:10" s="253" customFormat="1" hidden="1" x14ac:dyDescent="0.2">
      <c r="A164" s="15" t="s">
        <v>0</v>
      </c>
      <c r="B164" s="277"/>
      <c r="C164" s="246" t="s">
        <v>69</v>
      </c>
      <c r="D164" s="246" t="s">
        <v>162</v>
      </c>
      <c r="E164" s="275" t="s">
        <v>163</v>
      </c>
      <c r="F164" s="268" t="s">
        <v>136</v>
      </c>
      <c r="G164" s="272">
        <v>1</v>
      </c>
      <c r="H164" s="233"/>
      <c r="I164" s="24">
        <f>H164*$G164</f>
        <v>0</v>
      </c>
      <c r="J164" s="261"/>
    </row>
    <row r="165" spans="1:10" s="253" customFormat="1" hidden="1" x14ac:dyDescent="0.2">
      <c r="A165" s="15" t="s">
        <v>0</v>
      </c>
      <c r="B165" s="277"/>
      <c r="C165" s="246"/>
      <c r="D165" s="246"/>
      <c r="E165" s="275"/>
      <c r="F165" s="268"/>
      <c r="G165" s="269"/>
      <c r="H165" s="270"/>
      <c r="I165" s="24"/>
      <c r="J165" s="261"/>
    </row>
    <row r="166" spans="1:10" s="253" customFormat="1" hidden="1" x14ac:dyDescent="0.2">
      <c r="A166" s="15" t="s">
        <v>0</v>
      </c>
      <c r="B166" s="277"/>
      <c r="C166" s="246" t="s">
        <v>69</v>
      </c>
      <c r="D166" s="246" t="s">
        <v>164</v>
      </c>
      <c r="E166" s="300" t="s">
        <v>165</v>
      </c>
      <c r="F166" s="268"/>
      <c r="G166" s="269"/>
      <c r="H166" s="270"/>
      <c r="I166" s="24"/>
      <c r="J166" s="261"/>
    </row>
    <row r="167" spans="1:10" s="253" customFormat="1" hidden="1" x14ac:dyDescent="0.2">
      <c r="A167" s="15" t="s">
        <v>0</v>
      </c>
      <c r="B167" s="277"/>
      <c r="C167" s="246"/>
      <c r="D167" s="246"/>
      <c r="E167" s="256" t="s">
        <v>166</v>
      </c>
      <c r="F167" s="268"/>
      <c r="G167" s="269"/>
      <c r="H167" s="270"/>
      <c r="I167" s="24"/>
      <c r="J167" s="261"/>
    </row>
    <row r="168" spans="1:10" s="253" customFormat="1" ht="22.5" hidden="1" x14ac:dyDescent="0.2">
      <c r="A168" s="15" t="s">
        <v>0</v>
      </c>
      <c r="B168" s="277"/>
      <c r="C168" s="246"/>
      <c r="D168" s="246"/>
      <c r="E168" s="256" t="s">
        <v>167</v>
      </c>
      <c r="F168" s="268"/>
      <c r="G168" s="269"/>
      <c r="H168" s="270"/>
      <c r="I168" s="24"/>
      <c r="J168" s="261"/>
    </row>
    <row r="169" spans="1:10" s="253" customFormat="1" hidden="1" x14ac:dyDescent="0.2">
      <c r="A169" s="15" t="s">
        <v>0</v>
      </c>
      <c r="B169" s="277"/>
      <c r="C169" s="246" t="s">
        <v>69</v>
      </c>
      <c r="D169" s="246" t="s">
        <v>168</v>
      </c>
      <c r="E169" s="275" t="s">
        <v>163</v>
      </c>
      <c r="F169" s="268" t="s">
        <v>136</v>
      </c>
      <c r="G169" s="272">
        <v>1</v>
      </c>
      <c r="H169" s="233"/>
      <c r="I169" s="24">
        <f>H169*$G169</f>
        <v>0</v>
      </c>
      <c r="J169" s="261"/>
    </row>
    <row r="170" spans="1:10" s="253" customFormat="1" hidden="1" x14ac:dyDescent="0.2">
      <c r="A170" s="15" t="s">
        <v>0</v>
      </c>
      <c r="B170" s="277"/>
      <c r="C170" s="246"/>
      <c r="D170" s="246"/>
      <c r="E170" s="256"/>
      <c r="F170" s="268"/>
      <c r="G170" s="269"/>
      <c r="H170" s="270"/>
      <c r="I170" s="24"/>
      <c r="J170" s="261"/>
    </row>
    <row r="171" spans="1:10" s="253" customFormat="1" hidden="1" x14ac:dyDescent="0.2">
      <c r="A171" s="15" t="s">
        <v>0</v>
      </c>
      <c r="B171" s="277"/>
      <c r="C171" s="246" t="s">
        <v>69</v>
      </c>
      <c r="D171" s="246" t="s">
        <v>169</v>
      </c>
      <c r="E171" s="300" t="s">
        <v>170</v>
      </c>
      <c r="F171" s="268" t="s">
        <v>136</v>
      </c>
      <c r="G171" s="272">
        <v>1</v>
      </c>
      <c r="H171" s="233"/>
      <c r="I171" s="24">
        <f>H171*$G171</f>
        <v>0</v>
      </c>
      <c r="J171" s="261"/>
    </row>
    <row r="172" spans="1:10" s="253" customFormat="1" hidden="1" x14ac:dyDescent="0.2">
      <c r="A172" s="15" t="s">
        <v>0</v>
      </c>
      <c r="B172" s="277"/>
      <c r="C172" s="246"/>
      <c r="D172" s="246"/>
      <c r="E172" s="256" t="s">
        <v>171</v>
      </c>
      <c r="F172" s="268"/>
      <c r="G172" s="269"/>
      <c r="H172" s="270"/>
      <c r="I172" s="24"/>
      <c r="J172" s="261"/>
    </row>
    <row r="173" spans="1:10" s="253" customFormat="1" ht="22.5" hidden="1" x14ac:dyDescent="0.2">
      <c r="A173" s="15" t="s">
        <v>0</v>
      </c>
      <c r="B173" s="277"/>
      <c r="C173" s="246"/>
      <c r="D173" s="246"/>
      <c r="E173" s="256" t="s">
        <v>172</v>
      </c>
      <c r="F173" s="294"/>
      <c r="G173" s="294"/>
      <c r="H173" s="588"/>
      <c r="I173" s="24"/>
      <c r="J173" s="261"/>
    </row>
    <row r="174" spans="1:10" s="253" customFormat="1" hidden="1" x14ac:dyDescent="0.2">
      <c r="A174" s="15" t="s">
        <v>0</v>
      </c>
      <c r="B174" s="277"/>
      <c r="C174" s="246"/>
      <c r="D174" s="246"/>
      <c r="E174" s="256"/>
      <c r="F174" s="268"/>
      <c r="G174" s="269"/>
      <c r="H174" s="270"/>
      <c r="I174" s="24"/>
      <c r="J174" s="261"/>
    </row>
    <row r="175" spans="1:10" s="253" customFormat="1" hidden="1" x14ac:dyDescent="0.2">
      <c r="A175" s="15" t="s">
        <v>0</v>
      </c>
      <c r="B175" s="277"/>
      <c r="C175" s="246" t="s">
        <v>69</v>
      </c>
      <c r="D175" s="246" t="s">
        <v>173</v>
      </c>
      <c r="E175" s="300" t="s">
        <v>174</v>
      </c>
      <c r="F175" s="268"/>
      <c r="G175" s="269"/>
      <c r="H175" s="270"/>
      <c r="I175" s="24"/>
      <c r="J175" s="261"/>
    </row>
    <row r="176" spans="1:10" s="253" customFormat="1" ht="22.5" hidden="1" x14ac:dyDescent="0.2">
      <c r="A176" s="15" t="s">
        <v>0</v>
      </c>
      <c r="B176" s="277"/>
      <c r="C176" s="246"/>
      <c r="D176" s="246"/>
      <c r="E176" s="275" t="s">
        <v>175</v>
      </c>
      <c r="F176" s="268"/>
      <c r="G176" s="269"/>
      <c r="H176" s="270"/>
      <c r="I176" s="24"/>
      <c r="J176" s="261"/>
    </row>
    <row r="177" spans="1:10" s="253" customFormat="1" hidden="1" x14ac:dyDescent="0.2">
      <c r="A177" s="15" t="s">
        <v>0</v>
      </c>
      <c r="B177" s="277"/>
      <c r="C177" s="246" t="s">
        <v>69</v>
      </c>
      <c r="D177" s="246" t="s">
        <v>176</v>
      </c>
      <c r="E177" s="256" t="s">
        <v>177</v>
      </c>
      <c r="F177" s="268" t="s">
        <v>136</v>
      </c>
      <c r="G177" s="272">
        <v>4</v>
      </c>
      <c r="H177" s="233"/>
      <c r="I177" s="24">
        <f>H177*$G177</f>
        <v>0</v>
      </c>
      <c r="J177" s="261"/>
    </row>
    <row r="178" spans="1:10" s="253" customFormat="1" hidden="1" x14ac:dyDescent="0.2">
      <c r="A178" s="15" t="s">
        <v>0</v>
      </c>
      <c r="B178" s="277"/>
      <c r="C178" s="246"/>
      <c r="D178" s="246"/>
      <c r="E178" s="256"/>
      <c r="F178" s="268"/>
      <c r="G178" s="269"/>
      <c r="H178" s="270"/>
      <c r="I178" s="24"/>
      <c r="J178" s="261"/>
    </row>
    <row r="179" spans="1:10" s="253" customFormat="1" hidden="1" x14ac:dyDescent="0.2">
      <c r="A179" s="15" t="s">
        <v>0</v>
      </c>
      <c r="B179" s="277"/>
      <c r="C179" s="246" t="s">
        <v>69</v>
      </c>
      <c r="D179" s="246" t="s">
        <v>178</v>
      </c>
      <c r="E179" s="267" t="s">
        <v>179</v>
      </c>
      <c r="F179" s="268"/>
      <c r="G179" s="269"/>
      <c r="H179" s="270"/>
      <c r="I179" s="24"/>
      <c r="J179" s="261"/>
    </row>
    <row r="180" spans="1:10" s="253" customFormat="1" ht="45" hidden="1" x14ac:dyDescent="0.2">
      <c r="A180" s="15" t="s">
        <v>0</v>
      </c>
      <c r="B180" s="277"/>
      <c r="C180" s="246"/>
      <c r="D180" s="246"/>
      <c r="E180" s="256" t="s">
        <v>180</v>
      </c>
      <c r="F180" s="268"/>
      <c r="G180" s="269"/>
      <c r="H180" s="270"/>
      <c r="I180" s="24"/>
      <c r="J180" s="261"/>
    </row>
    <row r="181" spans="1:10" s="253" customFormat="1" hidden="1" x14ac:dyDescent="0.2">
      <c r="A181" s="15" t="s">
        <v>0</v>
      </c>
      <c r="B181" s="277"/>
      <c r="C181" s="246" t="s">
        <v>69</v>
      </c>
      <c r="D181" s="246" t="s">
        <v>181</v>
      </c>
      <c r="E181" s="275" t="s">
        <v>163</v>
      </c>
      <c r="F181" s="268" t="s">
        <v>149</v>
      </c>
      <c r="G181" s="269">
        <v>30</v>
      </c>
      <c r="H181" s="233"/>
      <c r="I181" s="24">
        <f>H181*$G181</f>
        <v>0</v>
      </c>
      <c r="J181" s="261"/>
    </row>
    <row r="182" spans="1:10" s="253" customFormat="1" hidden="1" x14ac:dyDescent="0.2">
      <c r="A182" s="15" t="s">
        <v>0</v>
      </c>
      <c r="B182" s="277"/>
      <c r="C182" s="246"/>
      <c r="D182" s="246"/>
      <c r="E182" s="267"/>
      <c r="F182" s="268"/>
      <c r="G182" s="269"/>
      <c r="H182" s="270"/>
      <c r="I182" s="24"/>
      <c r="J182" s="261"/>
    </row>
    <row r="183" spans="1:10" s="253" customFormat="1" hidden="1" x14ac:dyDescent="0.2">
      <c r="A183" s="15" t="s">
        <v>0</v>
      </c>
      <c r="B183" s="277"/>
      <c r="C183" s="246" t="s">
        <v>69</v>
      </c>
      <c r="D183" s="246" t="s">
        <v>182</v>
      </c>
      <c r="E183" s="587" t="s">
        <v>183</v>
      </c>
      <c r="F183" s="268"/>
      <c r="G183" s="269"/>
      <c r="H183" s="270"/>
      <c r="I183" s="24"/>
      <c r="J183" s="261"/>
    </row>
    <row r="184" spans="1:10" s="253" customFormat="1" ht="56.25" hidden="1" x14ac:dyDescent="0.2">
      <c r="A184" s="15" t="s">
        <v>0</v>
      </c>
      <c r="B184" s="277"/>
      <c r="C184" s="246"/>
      <c r="D184" s="246"/>
      <c r="E184" s="275" t="s">
        <v>184</v>
      </c>
      <c r="F184" s="268"/>
      <c r="G184" s="269"/>
      <c r="H184" s="270"/>
      <c r="I184" s="24"/>
      <c r="J184" s="261"/>
    </row>
    <row r="185" spans="1:10" s="260" customFormat="1" hidden="1" x14ac:dyDescent="0.2">
      <c r="A185" s="15" t="s">
        <v>0</v>
      </c>
      <c r="B185" s="277"/>
      <c r="C185" s="246" t="s">
        <v>69</v>
      </c>
      <c r="D185" s="246" t="s">
        <v>185</v>
      </c>
      <c r="E185" s="275" t="s">
        <v>186</v>
      </c>
      <c r="F185" s="268" t="s">
        <v>136</v>
      </c>
      <c r="G185" s="272">
        <v>4</v>
      </c>
      <c r="H185" s="233"/>
      <c r="I185" s="24">
        <f>H185*$G185</f>
        <v>0</v>
      </c>
      <c r="J185" s="261"/>
    </row>
    <row r="186" spans="1:10" s="260" customFormat="1" hidden="1" x14ac:dyDescent="0.2">
      <c r="A186" s="15" t="s">
        <v>0</v>
      </c>
      <c r="B186" s="277"/>
      <c r="C186" s="246"/>
      <c r="D186" s="246"/>
      <c r="E186" s="275"/>
      <c r="F186" s="268"/>
      <c r="G186" s="269"/>
      <c r="H186" s="270"/>
      <c r="I186" s="24"/>
      <c r="J186" s="261"/>
    </row>
    <row r="187" spans="1:10" s="260" customFormat="1" hidden="1" x14ac:dyDescent="0.2">
      <c r="A187" s="15" t="s">
        <v>0</v>
      </c>
      <c r="B187" s="277"/>
      <c r="C187" s="246" t="s">
        <v>69</v>
      </c>
      <c r="D187" s="246" t="s">
        <v>187</v>
      </c>
      <c r="E187" s="587" t="s">
        <v>188</v>
      </c>
      <c r="F187" s="268" t="s">
        <v>149</v>
      </c>
      <c r="G187" s="269">
        <f>G181</f>
        <v>30</v>
      </c>
      <c r="H187" s="233"/>
      <c r="I187" s="24">
        <f>H187*$G187</f>
        <v>0</v>
      </c>
      <c r="J187" s="261"/>
    </row>
    <row r="188" spans="1:10" s="260" customFormat="1" ht="22.5" hidden="1" x14ac:dyDescent="0.2">
      <c r="A188" s="15" t="s">
        <v>0</v>
      </c>
      <c r="B188" s="277"/>
      <c r="C188" s="246"/>
      <c r="D188" s="246"/>
      <c r="E188" s="275" t="s">
        <v>189</v>
      </c>
      <c r="F188" s="294"/>
      <c r="G188" s="294"/>
      <c r="H188" s="588"/>
      <c r="I188" s="24"/>
      <c r="J188" s="261"/>
    </row>
    <row r="189" spans="1:10" s="260" customFormat="1" hidden="1" x14ac:dyDescent="0.2">
      <c r="A189" s="15" t="s">
        <v>0</v>
      </c>
      <c r="B189" s="277"/>
      <c r="C189" s="246"/>
      <c r="D189" s="246"/>
      <c r="E189" s="275"/>
      <c r="F189" s="268"/>
      <c r="G189" s="269"/>
      <c r="H189" s="270"/>
      <c r="I189" s="24"/>
      <c r="J189" s="261"/>
    </row>
    <row r="190" spans="1:10" s="260" customFormat="1" hidden="1" x14ac:dyDescent="0.2">
      <c r="A190" s="15" t="s">
        <v>0</v>
      </c>
      <c r="B190" s="277"/>
      <c r="C190" s="246" t="s">
        <v>69</v>
      </c>
      <c r="D190" s="246" t="s">
        <v>190</v>
      </c>
      <c r="E190" s="587" t="s">
        <v>191</v>
      </c>
      <c r="F190" s="268" t="s">
        <v>149</v>
      </c>
      <c r="G190" s="269">
        <f>G181</f>
        <v>30</v>
      </c>
      <c r="H190" s="233"/>
      <c r="I190" s="24">
        <f>H190*$G190</f>
        <v>0</v>
      </c>
      <c r="J190" s="261"/>
    </row>
    <row r="191" spans="1:10" s="260" customFormat="1" hidden="1" x14ac:dyDescent="0.2">
      <c r="A191" s="15" t="s">
        <v>0</v>
      </c>
      <c r="B191" s="277"/>
      <c r="C191" s="246"/>
      <c r="D191" s="246"/>
      <c r="E191" s="275" t="s">
        <v>192</v>
      </c>
      <c r="F191" s="294"/>
      <c r="G191" s="294"/>
      <c r="H191" s="588"/>
      <c r="I191" s="24"/>
      <c r="J191" s="261"/>
    </row>
    <row r="192" spans="1:10" s="260" customFormat="1" hidden="1" x14ac:dyDescent="0.2">
      <c r="A192" s="15" t="s">
        <v>0</v>
      </c>
      <c r="B192" s="277"/>
      <c r="C192" s="246"/>
      <c r="D192" s="246"/>
      <c r="E192" s="587"/>
      <c r="F192" s="268"/>
      <c r="G192" s="269"/>
      <c r="H192" s="270"/>
      <c r="I192" s="24"/>
      <c r="J192" s="261"/>
    </row>
    <row r="193" spans="1:10" s="260" customFormat="1" hidden="1" x14ac:dyDescent="0.2">
      <c r="A193" s="15" t="s">
        <v>0</v>
      </c>
      <c r="B193" s="277"/>
      <c r="C193" s="246" t="s">
        <v>69</v>
      </c>
      <c r="D193" s="246" t="s">
        <v>193</v>
      </c>
      <c r="E193" s="267" t="s">
        <v>194</v>
      </c>
      <c r="F193" s="268" t="s">
        <v>136</v>
      </c>
      <c r="G193" s="272">
        <v>1</v>
      </c>
      <c r="H193" s="233"/>
      <c r="I193" s="24">
        <f>H193*$G193</f>
        <v>0</v>
      </c>
      <c r="J193" s="261"/>
    </row>
    <row r="194" spans="1:10" s="260" customFormat="1" ht="22.5" hidden="1" x14ac:dyDescent="0.2">
      <c r="A194" s="15" t="s">
        <v>0</v>
      </c>
      <c r="B194" s="277"/>
      <c r="C194" s="246"/>
      <c r="D194" s="246"/>
      <c r="E194" s="275" t="s">
        <v>195</v>
      </c>
      <c r="F194" s="268"/>
      <c r="G194" s="269"/>
      <c r="H194" s="270"/>
      <c r="I194" s="24"/>
      <c r="J194" s="261"/>
    </row>
    <row r="195" spans="1:10" s="260" customFormat="1" hidden="1" x14ac:dyDescent="0.2">
      <c r="A195" s="15" t="s">
        <v>0</v>
      </c>
      <c r="B195" s="277"/>
      <c r="C195" s="246"/>
      <c r="D195" s="246"/>
      <c r="E195" s="298" t="s">
        <v>196</v>
      </c>
      <c r="F195" s="268"/>
      <c r="G195" s="269"/>
      <c r="H195" s="270"/>
      <c r="I195" s="24"/>
      <c r="J195" s="261"/>
    </row>
    <row r="196" spans="1:10" s="260" customFormat="1" hidden="1" x14ac:dyDescent="0.2">
      <c r="A196" s="15" t="s">
        <v>0</v>
      </c>
      <c r="B196" s="277"/>
      <c r="C196" s="246"/>
      <c r="D196" s="246"/>
      <c r="E196" s="587"/>
      <c r="F196" s="268"/>
      <c r="G196" s="269"/>
      <c r="H196" s="270"/>
      <c r="I196" s="24"/>
      <c r="J196" s="261"/>
    </row>
    <row r="197" spans="1:10" s="260" customFormat="1" hidden="1" x14ac:dyDescent="0.2">
      <c r="A197" s="15" t="s">
        <v>0</v>
      </c>
      <c r="B197" s="277"/>
      <c r="C197" s="246" t="s">
        <v>69</v>
      </c>
      <c r="D197" s="246" t="s">
        <v>197</v>
      </c>
      <c r="E197" s="589" t="s">
        <v>198</v>
      </c>
      <c r="F197" s="268" t="s">
        <v>136</v>
      </c>
      <c r="G197" s="272">
        <v>1</v>
      </c>
      <c r="H197" s="233"/>
      <c r="I197" s="24">
        <f>H197*$G197</f>
        <v>0</v>
      </c>
      <c r="J197" s="261"/>
    </row>
    <row r="198" spans="1:10" s="260" customFormat="1" ht="22.5" hidden="1" x14ac:dyDescent="0.2">
      <c r="A198" s="15" t="s">
        <v>0</v>
      </c>
      <c r="B198" s="277"/>
      <c r="C198" s="246"/>
      <c r="D198" s="246"/>
      <c r="E198" s="256" t="s">
        <v>199</v>
      </c>
      <c r="F198" s="268"/>
      <c r="G198" s="269"/>
      <c r="H198" s="270"/>
      <c r="I198" s="24"/>
      <c r="J198" s="261"/>
    </row>
    <row r="199" spans="1:10" s="260" customFormat="1" hidden="1" x14ac:dyDescent="0.2">
      <c r="A199" s="15" t="s">
        <v>0</v>
      </c>
      <c r="B199" s="277"/>
      <c r="C199" s="246"/>
      <c r="D199" s="246"/>
      <c r="E199" s="256" t="s">
        <v>200</v>
      </c>
      <c r="F199" s="268"/>
      <c r="G199" s="269"/>
      <c r="H199" s="270"/>
      <c r="I199" s="24"/>
      <c r="J199" s="261"/>
    </row>
    <row r="200" spans="1:10" s="260" customFormat="1" ht="45" hidden="1" x14ac:dyDescent="0.2">
      <c r="A200" s="15" t="s">
        <v>0</v>
      </c>
      <c r="B200" s="277"/>
      <c r="C200" s="246"/>
      <c r="D200" s="246"/>
      <c r="E200" s="256" t="s">
        <v>201</v>
      </c>
      <c r="F200" s="268"/>
      <c r="G200" s="269"/>
      <c r="H200" s="270"/>
      <c r="I200" s="24"/>
      <c r="J200" s="261"/>
    </row>
    <row r="201" spans="1:10" s="260" customFormat="1" hidden="1" x14ac:dyDescent="0.2">
      <c r="A201" s="15" t="s">
        <v>0</v>
      </c>
      <c r="B201" s="277"/>
      <c r="C201" s="246"/>
      <c r="D201" s="246"/>
      <c r="E201" s="256"/>
      <c r="F201" s="268"/>
      <c r="G201" s="269"/>
      <c r="H201" s="270"/>
      <c r="I201" s="24"/>
      <c r="J201" s="261"/>
    </row>
    <row r="202" spans="1:10" s="260" customFormat="1" hidden="1" x14ac:dyDescent="0.2">
      <c r="A202" s="15" t="s">
        <v>0</v>
      </c>
      <c r="B202" s="277"/>
      <c r="C202" s="246" t="s">
        <v>69</v>
      </c>
      <c r="D202" s="246" t="s">
        <v>202</v>
      </c>
      <c r="E202" s="587" t="s">
        <v>203</v>
      </c>
      <c r="F202" s="268" t="s">
        <v>110</v>
      </c>
      <c r="G202" s="272">
        <v>1</v>
      </c>
      <c r="H202" s="233"/>
      <c r="I202" s="24">
        <f>H202*$G202</f>
        <v>0</v>
      </c>
      <c r="J202" s="261"/>
    </row>
    <row r="203" spans="1:10" s="260" customFormat="1" ht="22.5" hidden="1" x14ac:dyDescent="0.2">
      <c r="A203" s="15" t="s">
        <v>0</v>
      </c>
      <c r="B203" s="277"/>
      <c r="C203" s="246"/>
      <c r="D203" s="246"/>
      <c r="E203" s="275" t="s">
        <v>204</v>
      </c>
      <c r="F203" s="268"/>
      <c r="G203" s="269"/>
      <c r="H203" s="270"/>
      <c r="I203" s="24"/>
      <c r="J203" s="261"/>
    </row>
    <row r="204" spans="1:10" s="260" customFormat="1" hidden="1" x14ac:dyDescent="0.2">
      <c r="A204" s="15" t="s">
        <v>0</v>
      </c>
      <c r="B204" s="277"/>
      <c r="C204" s="246"/>
      <c r="D204" s="246"/>
      <c r="E204" s="587"/>
      <c r="F204" s="268"/>
      <c r="G204" s="269"/>
      <c r="H204" s="270"/>
      <c r="I204" s="24"/>
      <c r="J204" s="261"/>
    </row>
    <row r="205" spans="1:10" s="260" customFormat="1" hidden="1" x14ac:dyDescent="0.2">
      <c r="A205" s="15" t="s">
        <v>0</v>
      </c>
      <c r="B205" s="277"/>
      <c r="C205" s="246" t="s">
        <v>69</v>
      </c>
      <c r="D205" s="246" t="s">
        <v>205</v>
      </c>
      <c r="E205" s="587" t="s">
        <v>206</v>
      </c>
      <c r="F205" s="268" t="s">
        <v>110</v>
      </c>
      <c r="G205" s="272">
        <v>1</v>
      </c>
      <c r="H205" s="233"/>
      <c r="I205" s="24">
        <f>H205*$G205</f>
        <v>0</v>
      </c>
      <c r="J205" s="261"/>
    </row>
    <row r="206" spans="1:10" s="260" customFormat="1" ht="22.5" hidden="1" x14ac:dyDescent="0.2">
      <c r="A206" s="15" t="s">
        <v>0</v>
      </c>
      <c r="B206" s="277"/>
      <c r="C206" s="246"/>
      <c r="D206" s="246"/>
      <c r="E206" s="275" t="s">
        <v>207</v>
      </c>
      <c r="F206" s="268"/>
      <c r="G206" s="269"/>
      <c r="H206" s="270"/>
      <c r="I206" s="24"/>
      <c r="J206" s="261"/>
    </row>
    <row r="207" spans="1:10" s="260" customFormat="1" ht="33.75" hidden="1" x14ac:dyDescent="0.2">
      <c r="A207" s="15" t="s">
        <v>0</v>
      </c>
      <c r="B207" s="277"/>
      <c r="C207" s="246"/>
      <c r="D207" s="246"/>
      <c r="E207" s="275" t="s">
        <v>208</v>
      </c>
      <c r="F207" s="268"/>
      <c r="G207" s="269"/>
      <c r="H207" s="270"/>
      <c r="I207" s="24"/>
      <c r="J207" s="261"/>
    </row>
    <row r="208" spans="1:10" s="260" customFormat="1" hidden="1" x14ac:dyDescent="0.2">
      <c r="A208" s="15" t="s">
        <v>0</v>
      </c>
      <c r="B208" s="277"/>
      <c r="C208" s="246"/>
      <c r="D208" s="246"/>
      <c r="E208" s="587"/>
      <c r="F208" s="268"/>
      <c r="G208" s="269"/>
      <c r="H208" s="270"/>
      <c r="I208" s="24"/>
      <c r="J208" s="261"/>
    </row>
    <row r="209" spans="1:10" s="260" customFormat="1" hidden="1" x14ac:dyDescent="0.2">
      <c r="A209" s="15" t="s">
        <v>0</v>
      </c>
      <c r="B209" s="277"/>
      <c r="C209" s="246" t="s">
        <v>69</v>
      </c>
      <c r="D209" s="246" t="s">
        <v>209</v>
      </c>
      <c r="E209" s="587" t="s">
        <v>210</v>
      </c>
      <c r="F209" s="268" t="s">
        <v>110</v>
      </c>
      <c r="G209" s="272">
        <v>1</v>
      </c>
      <c r="H209" s="233"/>
      <c r="I209" s="24">
        <f>H209*$G209</f>
        <v>0</v>
      </c>
      <c r="J209" s="261"/>
    </row>
    <row r="210" spans="1:10" s="260" customFormat="1" ht="22.5" hidden="1" x14ac:dyDescent="0.2">
      <c r="A210" s="15" t="s">
        <v>0</v>
      </c>
      <c r="B210" s="277"/>
      <c r="C210" s="246"/>
      <c r="D210" s="246"/>
      <c r="E210" s="275" t="s">
        <v>211</v>
      </c>
      <c r="F210" s="268"/>
      <c r="G210" s="269"/>
      <c r="H210" s="270"/>
      <c r="I210" s="24"/>
      <c r="J210" s="261"/>
    </row>
    <row r="211" spans="1:10" s="260" customFormat="1" hidden="1" x14ac:dyDescent="0.2">
      <c r="A211" s="15" t="s">
        <v>0</v>
      </c>
      <c r="B211" s="277"/>
      <c r="C211" s="246"/>
      <c r="D211" s="246"/>
      <c r="E211" s="275"/>
      <c r="F211" s="268"/>
      <c r="G211" s="269"/>
      <c r="H211" s="270"/>
      <c r="I211" s="24"/>
      <c r="J211" s="261"/>
    </row>
    <row r="212" spans="1:10" s="260" customFormat="1" hidden="1" x14ac:dyDescent="0.2">
      <c r="A212" s="15" t="s">
        <v>0</v>
      </c>
      <c r="B212" s="277"/>
      <c r="C212" s="246" t="s">
        <v>69</v>
      </c>
      <c r="D212" s="246" t="s">
        <v>212</v>
      </c>
      <c r="E212" s="589" t="s">
        <v>213</v>
      </c>
      <c r="F212" s="268" t="s">
        <v>110</v>
      </c>
      <c r="G212" s="272">
        <v>1</v>
      </c>
      <c r="H212" s="233"/>
      <c r="I212" s="24">
        <f>H212*$G212</f>
        <v>0</v>
      </c>
      <c r="J212" s="261"/>
    </row>
    <row r="213" spans="1:10" s="260" customFormat="1" ht="22.5" hidden="1" x14ac:dyDescent="0.2">
      <c r="A213" s="15" t="s">
        <v>0</v>
      </c>
      <c r="B213" s="277"/>
      <c r="C213" s="246"/>
      <c r="D213" s="246"/>
      <c r="E213" s="275" t="s">
        <v>214</v>
      </c>
      <c r="F213" s="268"/>
      <c r="G213" s="269"/>
      <c r="H213" s="270"/>
      <c r="I213" s="24"/>
      <c r="J213" s="261"/>
    </row>
    <row r="214" spans="1:10" s="260" customFormat="1" hidden="1" x14ac:dyDescent="0.2">
      <c r="A214" s="15" t="s">
        <v>0</v>
      </c>
      <c r="B214" s="277"/>
      <c r="C214" s="246"/>
      <c r="D214" s="246"/>
      <c r="E214" s="275"/>
      <c r="F214" s="268"/>
      <c r="G214" s="269"/>
      <c r="H214" s="270"/>
      <c r="I214" s="24"/>
      <c r="J214" s="261"/>
    </row>
    <row r="215" spans="1:10" s="260" customFormat="1" hidden="1" x14ac:dyDescent="0.2">
      <c r="A215" s="15" t="s">
        <v>0</v>
      </c>
      <c r="B215" s="277"/>
      <c r="C215" s="246" t="s">
        <v>69</v>
      </c>
      <c r="D215" s="246" t="s">
        <v>215</v>
      </c>
      <c r="E215" s="589" t="s">
        <v>216</v>
      </c>
      <c r="F215" s="268" t="s">
        <v>110</v>
      </c>
      <c r="G215" s="272">
        <v>1</v>
      </c>
      <c r="H215" s="233"/>
      <c r="I215" s="24">
        <f>H215*$G215</f>
        <v>0</v>
      </c>
      <c r="J215" s="261"/>
    </row>
    <row r="216" spans="1:10" s="260" customFormat="1" ht="22.5" hidden="1" x14ac:dyDescent="0.2">
      <c r="A216" s="15" t="s">
        <v>0</v>
      </c>
      <c r="B216" s="277"/>
      <c r="C216" s="246"/>
      <c r="D216" s="246"/>
      <c r="E216" s="275" t="s">
        <v>217</v>
      </c>
      <c r="F216" s="268"/>
      <c r="G216" s="269"/>
      <c r="H216" s="270"/>
      <c r="I216" s="24"/>
      <c r="J216" s="261"/>
    </row>
    <row r="217" spans="1:10" s="260" customFormat="1" ht="22.5" hidden="1" x14ac:dyDescent="0.2">
      <c r="A217" s="15" t="s">
        <v>0</v>
      </c>
      <c r="B217" s="277"/>
      <c r="C217" s="246"/>
      <c r="D217" s="246"/>
      <c r="E217" s="275" t="s">
        <v>218</v>
      </c>
      <c r="F217" s="268"/>
      <c r="G217" s="269"/>
      <c r="H217" s="270"/>
      <c r="I217" s="24"/>
      <c r="J217" s="261"/>
    </row>
    <row r="218" spans="1:10" s="260" customFormat="1" ht="22.5" hidden="1" x14ac:dyDescent="0.2">
      <c r="A218" s="15" t="s">
        <v>0</v>
      </c>
      <c r="B218" s="277"/>
      <c r="C218" s="246"/>
      <c r="D218" s="246"/>
      <c r="E218" s="275" t="s">
        <v>219</v>
      </c>
      <c r="F218" s="268"/>
      <c r="G218" s="269"/>
      <c r="H218" s="270"/>
      <c r="I218" s="24"/>
      <c r="J218" s="261"/>
    </row>
    <row r="219" spans="1:10" s="260" customFormat="1" ht="22.5" hidden="1" x14ac:dyDescent="0.2">
      <c r="A219" s="15" t="s">
        <v>0</v>
      </c>
      <c r="B219" s="277"/>
      <c r="C219" s="246"/>
      <c r="D219" s="246"/>
      <c r="E219" s="275" t="s">
        <v>220</v>
      </c>
      <c r="F219" s="268"/>
      <c r="G219" s="269"/>
      <c r="H219" s="270"/>
      <c r="I219" s="24"/>
      <c r="J219" s="261"/>
    </row>
    <row r="220" spans="1:10" s="260" customFormat="1" hidden="1" x14ac:dyDescent="0.2">
      <c r="A220" s="15" t="s">
        <v>0</v>
      </c>
      <c r="B220" s="277"/>
      <c r="C220" s="246"/>
      <c r="D220" s="246"/>
      <c r="E220" s="275"/>
      <c r="F220" s="268"/>
      <c r="G220" s="269"/>
      <c r="H220" s="270"/>
      <c r="I220" s="24"/>
      <c r="J220" s="261"/>
    </row>
    <row r="221" spans="1:10" s="260" customFormat="1" hidden="1" x14ac:dyDescent="0.2">
      <c r="A221" s="15" t="s">
        <v>221</v>
      </c>
      <c r="B221" s="277"/>
      <c r="C221" s="246" t="str">
        <f>C79</f>
        <v>V-A-1.</v>
      </c>
      <c r="D221" s="245"/>
      <c r="E221" s="589" t="str">
        <f>E79&amp; "-ukupno:"</f>
        <v>PINSKA INSTALACIJA - PODZEMNI SPREMNIK UNP-a-ukupno:</v>
      </c>
      <c r="F221" s="294"/>
      <c r="G221" s="295"/>
      <c r="H221" s="296"/>
      <c r="I221" s="590">
        <f>SUM(I86:I218)</f>
        <v>0</v>
      </c>
      <c r="J221" s="261"/>
    </row>
    <row r="222" spans="1:10" s="260" customFormat="1" hidden="1" x14ac:dyDescent="0.2">
      <c r="A222" s="15" t="s">
        <v>0</v>
      </c>
      <c r="B222" s="277"/>
      <c r="C222" s="246"/>
      <c r="D222" s="246"/>
      <c r="E222" s="275"/>
      <c r="F222" s="268"/>
      <c r="G222" s="269"/>
      <c r="H222" s="270"/>
      <c r="I222" s="271"/>
      <c r="J222" s="261"/>
    </row>
    <row r="223" spans="1:10" s="260" customFormat="1" hidden="1" x14ac:dyDescent="0.2">
      <c r="A223" s="15" t="s">
        <v>0</v>
      </c>
      <c r="B223" s="277"/>
      <c r="C223" s="246" t="s">
        <v>222</v>
      </c>
      <c r="D223" s="285"/>
      <c r="E223" s="286" t="s">
        <v>223</v>
      </c>
      <c r="F223" s="287"/>
      <c r="G223" s="288"/>
      <c r="H223" s="289"/>
      <c r="I223" s="290"/>
      <c r="J223" s="291"/>
    </row>
    <row r="224" spans="1:10" s="260" customFormat="1" hidden="1" x14ac:dyDescent="0.2">
      <c r="A224" s="15" t="s">
        <v>0</v>
      </c>
      <c r="B224" s="277"/>
      <c r="C224" s="246"/>
      <c r="D224" s="246"/>
      <c r="E224" s="275"/>
      <c r="F224" s="268"/>
      <c r="G224" s="269"/>
      <c r="H224" s="270"/>
      <c r="I224" s="271"/>
      <c r="J224" s="261"/>
    </row>
    <row r="225" spans="1:10" s="260" customFormat="1" hidden="1" x14ac:dyDescent="0.2">
      <c r="A225" s="15" t="s">
        <v>0</v>
      </c>
      <c r="B225" s="277"/>
      <c r="C225" s="246" t="s">
        <v>222</v>
      </c>
      <c r="D225" s="246" t="s">
        <v>72</v>
      </c>
      <c r="E225" s="589" t="s">
        <v>224</v>
      </c>
      <c r="F225" s="268" t="s">
        <v>225</v>
      </c>
      <c r="G225" s="269">
        <v>23</v>
      </c>
      <c r="H225" s="233"/>
      <c r="I225" s="24">
        <f>H225*$G225</f>
        <v>0</v>
      </c>
      <c r="J225" s="261"/>
    </row>
    <row r="226" spans="1:10" s="260" customFormat="1" hidden="1" x14ac:dyDescent="0.2">
      <c r="A226" s="15" t="s">
        <v>0</v>
      </c>
      <c r="B226" s="277"/>
      <c r="C226" s="246"/>
      <c r="D226" s="246"/>
      <c r="E226" s="275" t="s">
        <v>226</v>
      </c>
      <c r="F226" s="268"/>
      <c r="G226" s="269"/>
      <c r="H226" s="270"/>
      <c r="I226" s="24"/>
      <c r="J226" s="261"/>
    </row>
    <row r="227" spans="1:10" s="260" customFormat="1" hidden="1" x14ac:dyDescent="0.2">
      <c r="A227" s="15" t="s">
        <v>0</v>
      </c>
      <c r="B227" s="277"/>
      <c r="C227" s="246"/>
      <c r="D227" s="246"/>
      <c r="E227" s="275" t="s">
        <v>227</v>
      </c>
      <c r="F227" s="268"/>
      <c r="G227" s="269"/>
      <c r="H227" s="270"/>
      <c r="I227" s="24"/>
      <c r="J227" s="261"/>
    </row>
    <row r="228" spans="1:10" s="260" customFormat="1" hidden="1" x14ac:dyDescent="0.2">
      <c r="A228" s="15" t="s">
        <v>0</v>
      </c>
      <c r="B228" s="277"/>
      <c r="C228" s="246"/>
      <c r="D228" s="246"/>
      <c r="E228" s="275" t="s">
        <v>228</v>
      </c>
      <c r="F228" s="268"/>
      <c r="G228" s="269"/>
      <c r="H228" s="270"/>
      <c r="I228" s="24"/>
      <c r="J228" s="261"/>
    </row>
    <row r="229" spans="1:10" s="260" customFormat="1" hidden="1" x14ac:dyDescent="0.2">
      <c r="A229" s="15" t="s">
        <v>0</v>
      </c>
      <c r="B229" s="277"/>
      <c r="C229" s="246"/>
      <c r="D229" s="246"/>
      <c r="E229" s="275"/>
      <c r="F229" s="268"/>
      <c r="G229" s="269"/>
      <c r="H229" s="270"/>
      <c r="I229" s="24"/>
      <c r="J229" s="261"/>
    </row>
    <row r="230" spans="1:10" s="260" customFormat="1" hidden="1" x14ac:dyDescent="0.2">
      <c r="A230" s="15" t="s">
        <v>0</v>
      </c>
      <c r="B230" s="277"/>
      <c r="C230" s="246" t="s">
        <v>222</v>
      </c>
      <c r="D230" s="246" t="s">
        <v>113</v>
      </c>
      <c r="E230" s="274" t="s">
        <v>229</v>
      </c>
      <c r="F230" s="268" t="s">
        <v>110</v>
      </c>
      <c r="G230" s="272">
        <v>1</v>
      </c>
      <c r="H230" s="233"/>
      <c r="I230" s="24">
        <f>H230*$G230</f>
        <v>0</v>
      </c>
      <c r="J230" s="261"/>
    </row>
    <row r="231" spans="1:10" s="260" customFormat="1" ht="22.5" hidden="1" x14ac:dyDescent="0.2">
      <c r="A231" s="15" t="s">
        <v>0</v>
      </c>
      <c r="B231" s="277"/>
      <c r="C231" s="246"/>
      <c r="D231" s="246"/>
      <c r="E231" s="275" t="s">
        <v>230</v>
      </c>
      <c r="F231" s="268"/>
      <c r="G231" s="269"/>
      <c r="H231" s="270"/>
      <c r="I231" s="24"/>
      <c r="J231" s="261"/>
    </row>
    <row r="232" spans="1:10" s="260" customFormat="1" hidden="1" x14ac:dyDescent="0.2">
      <c r="A232" s="15" t="s">
        <v>0</v>
      </c>
      <c r="B232" s="277"/>
      <c r="C232" s="246"/>
      <c r="D232" s="246"/>
      <c r="E232" s="275" t="s">
        <v>231</v>
      </c>
      <c r="F232" s="268"/>
      <c r="G232" s="269"/>
      <c r="H232" s="270"/>
      <c r="I232" s="24"/>
      <c r="J232" s="261"/>
    </row>
    <row r="233" spans="1:10" s="260" customFormat="1" hidden="1" x14ac:dyDescent="0.2">
      <c r="A233" s="15" t="s">
        <v>0</v>
      </c>
      <c r="B233" s="277"/>
      <c r="C233" s="246"/>
      <c r="D233" s="246"/>
      <c r="E233" s="275"/>
      <c r="F233" s="268"/>
      <c r="G233" s="269"/>
      <c r="H233" s="270"/>
      <c r="I233" s="24"/>
      <c r="J233" s="261"/>
    </row>
    <row r="234" spans="1:10" s="260" customFormat="1" hidden="1" x14ac:dyDescent="0.2">
      <c r="A234" s="15" t="s">
        <v>0</v>
      </c>
      <c r="B234" s="277"/>
      <c r="C234" s="246" t="s">
        <v>222</v>
      </c>
      <c r="D234" s="246" t="s">
        <v>127</v>
      </c>
      <c r="E234" s="274" t="s">
        <v>232</v>
      </c>
      <c r="F234" s="268" t="s">
        <v>225</v>
      </c>
      <c r="G234" s="269">
        <v>11</v>
      </c>
      <c r="H234" s="233"/>
      <c r="I234" s="24">
        <f>H234*$G234</f>
        <v>0</v>
      </c>
      <c r="J234" s="261"/>
    </row>
    <row r="235" spans="1:10" s="260" customFormat="1" ht="22.5" hidden="1" x14ac:dyDescent="0.2">
      <c r="A235" s="15" t="s">
        <v>0</v>
      </c>
      <c r="B235" s="277"/>
      <c r="C235" s="246"/>
      <c r="D235" s="246"/>
      <c r="E235" s="275" t="s">
        <v>233</v>
      </c>
      <c r="F235" s="268"/>
      <c r="G235" s="269"/>
      <c r="H235" s="270"/>
      <c r="I235" s="24"/>
      <c r="J235" s="261"/>
    </row>
    <row r="236" spans="1:10" s="260" customFormat="1" hidden="1" x14ac:dyDescent="0.2">
      <c r="A236" s="15" t="s">
        <v>0</v>
      </c>
      <c r="B236" s="277"/>
      <c r="C236" s="246"/>
      <c r="D236" s="246"/>
      <c r="E236" s="298" t="s">
        <v>234</v>
      </c>
      <c r="F236" s="268"/>
      <c r="G236" s="269"/>
      <c r="H236" s="270"/>
      <c r="I236" s="24"/>
      <c r="J236" s="261"/>
    </row>
    <row r="237" spans="1:10" s="260" customFormat="1" hidden="1" x14ac:dyDescent="0.2">
      <c r="A237" s="15" t="s">
        <v>0</v>
      </c>
      <c r="B237" s="277"/>
      <c r="C237" s="246"/>
      <c r="D237" s="246"/>
      <c r="E237" s="275"/>
      <c r="F237" s="268"/>
      <c r="G237" s="269"/>
      <c r="H237" s="270"/>
      <c r="I237" s="24"/>
      <c r="J237" s="261"/>
    </row>
    <row r="238" spans="1:10" s="260" customFormat="1" hidden="1" x14ac:dyDescent="0.2">
      <c r="A238" s="15" t="s">
        <v>0</v>
      </c>
      <c r="B238" s="277"/>
      <c r="C238" s="246" t="s">
        <v>222</v>
      </c>
      <c r="D238" s="246" t="s">
        <v>134</v>
      </c>
      <c r="E238" s="589" t="s">
        <v>235</v>
      </c>
      <c r="F238" s="268" t="s">
        <v>149</v>
      </c>
      <c r="G238" s="269">
        <v>18</v>
      </c>
      <c r="H238" s="233"/>
      <c r="I238" s="24">
        <f>H238*$G238</f>
        <v>0</v>
      </c>
      <c r="J238" s="261"/>
    </row>
    <row r="239" spans="1:10" s="260" customFormat="1" ht="33.75" hidden="1" x14ac:dyDescent="0.2">
      <c r="A239" s="15" t="s">
        <v>0</v>
      </c>
      <c r="B239" s="277"/>
      <c r="C239" s="246"/>
      <c r="D239" s="246"/>
      <c r="E239" s="275" t="s">
        <v>236</v>
      </c>
      <c r="F239" s="268"/>
      <c r="G239" s="269"/>
      <c r="H239" s="270"/>
      <c r="I239" s="24"/>
      <c r="J239" s="261"/>
    </row>
    <row r="240" spans="1:10" s="260" customFormat="1" hidden="1" x14ac:dyDescent="0.2">
      <c r="A240" s="15" t="s">
        <v>0</v>
      </c>
      <c r="B240" s="277"/>
      <c r="C240" s="246"/>
      <c r="D240" s="246"/>
      <c r="E240" s="275" t="s">
        <v>237</v>
      </c>
      <c r="F240" s="268"/>
      <c r="G240" s="269"/>
      <c r="H240" s="270"/>
      <c r="I240" s="24"/>
      <c r="J240" s="261"/>
    </row>
    <row r="241" spans="1:10" s="260" customFormat="1" hidden="1" x14ac:dyDescent="0.2">
      <c r="A241" s="15" t="s">
        <v>0</v>
      </c>
      <c r="B241" s="277"/>
      <c r="C241" s="246"/>
      <c r="D241" s="246"/>
      <c r="E241" s="275"/>
      <c r="F241" s="268"/>
      <c r="G241" s="269"/>
      <c r="H241" s="270"/>
      <c r="I241" s="24"/>
      <c r="J241" s="261"/>
    </row>
    <row r="242" spans="1:10" s="260" customFormat="1" hidden="1" x14ac:dyDescent="0.2">
      <c r="A242" s="15" t="s">
        <v>0</v>
      </c>
      <c r="B242" s="277"/>
      <c r="C242" s="246" t="s">
        <v>222</v>
      </c>
      <c r="D242" s="246" t="s">
        <v>138</v>
      </c>
      <c r="E242" s="274" t="s">
        <v>238</v>
      </c>
      <c r="F242" s="268" t="s">
        <v>225</v>
      </c>
      <c r="G242" s="269">
        <v>4</v>
      </c>
      <c r="H242" s="233"/>
      <c r="I242" s="24">
        <f>H242*$G242</f>
        <v>0</v>
      </c>
      <c r="J242" s="261"/>
    </row>
    <row r="243" spans="1:10" s="260" customFormat="1" ht="22.5" hidden="1" x14ac:dyDescent="0.2">
      <c r="A243" s="15" t="s">
        <v>0</v>
      </c>
      <c r="B243" s="277"/>
      <c r="C243" s="246"/>
      <c r="D243" s="246"/>
      <c r="E243" s="275" t="s">
        <v>239</v>
      </c>
      <c r="F243" s="268"/>
      <c r="G243" s="269"/>
      <c r="H243" s="270"/>
      <c r="I243" s="24"/>
      <c r="J243" s="261"/>
    </row>
    <row r="244" spans="1:10" s="260" customFormat="1" hidden="1" x14ac:dyDescent="0.2">
      <c r="A244" s="15" t="s">
        <v>0</v>
      </c>
      <c r="B244" s="277"/>
      <c r="C244" s="246"/>
      <c r="D244" s="246"/>
      <c r="E244" s="298" t="s">
        <v>240</v>
      </c>
      <c r="F244" s="268"/>
      <c r="G244" s="269"/>
      <c r="H244" s="270"/>
      <c r="I244" s="24"/>
      <c r="J244" s="261"/>
    </row>
    <row r="245" spans="1:10" s="260" customFormat="1" hidden="1" x14ac:dyDescent="0.2">
      <c r="A245" s="15" t="s">
        <v>0</v>
      </c>
      <c r="B245" s="277"/>
      <c r="C245" s="246"/>
      <c r="D245" s="246"/>
      <c r="E245" s="298"/>
      <c r="F245" s="268"/>
      <c r="G245" s="269"/>
      <c r="H245" s="270"/>
      <c r="I245" s="24"/>
      <c r="J245" s="261"/>
    </row>
    <row r="246" spans="1:10" s="260" customFormat="1" hidden="1" x14ac:dyDescent="0.2">
      <c r="A246" s="15" t="s">
        <v>0</v>
      </c>
      <c r="B246" s="277"/>
      <c r="C246" s="246" t="s">
        <v>222</v>
      </c>
      <c r="D246" s="246" t="s">
        <v>143</v>
      </c>
      <c r="E246" s="591" t="s">
        <v>241</v>
      </c>
      <c r="F246" s="268" t="s">
        <v>225</v>
      </c>
      <c r="G246" s="269">
        <v>1.5</v>
      </c>
      <c r="H246" s="233"/>
      <c r="I246" s="24">
        <f>H246*$G246</f>
        <v>0</v>
      </c>
      <c r="J246" s="261"/>
    </row>
    <row r="247" spans="1:10" s="260" customFormat="1" hidden="1" x14ac:dyDescent="0.2">
      <c r="A247" s="15" t="s">
        <v>0</v>
      </c>
      <c r="B247" s="277"/>
      <c r="C247" s="246"/>
      <c r="D247" s="246"/>
      <c r="E247" s="275" t="s">
        <v>242</v>
      </c>
      <c r="F247" s="268"/>
      <c r="G247" s="269"/>
      <c r="H247" s="270"/>
      <c r="I247" s="24"/>
      <c r="J247" s="261"/>
    </row>
    <row r="248" spans="1:10" s="260" customFormat="1" hidden="1" x14ac:dyDescent="0.2">
      <c r="A248" s="15" t="s">
        <v>0</v>
      </c>
      <c r="B248" s="277"/>
      <c r="C248" s="246"/>
      <c r="D248" s="246"/>
      <c r="E248" s="298" t="s">
        <v>234</v>
      </c>
      <c r="F248" s="268"/>
      <c r="G248" s="269"/>
      <c r="H248" s="270"/>
      <c r="I248" s="24"/>
      <c r="J248" s="261"/>
    </row>
    <row r="249" spans="1:10" s="260" customFormat="1" hidden="1" x14ac:dyDescent="0.2">
      <c r="A249" s="15" t="s">
        <v>0</v>
      </c>
      <c r="B249" s="277"/>
      <c r="C249" s="246"/>
      <c r="D249" s="246"/>
      <c r="E249" s="298" t="s">
        <v>243</v>
      </c>
      <c r="F249" s="268"/>
      <c r="G249" s="269"/>
      <c r="H249" s="270"/>
      <c r="I249" s="24"/>
      <c r="J249" s="261"/>
    </row>
    <row r="250" spans="1:10" s="260" customFormat="1" hidden="1" x14ac:dyDescent="0.2">
      <c r="A250" s="15" t="s">
        <v>0</v>
      </c>
      <c r="B250" s="277"/>
      <c r="C250" s="246"/>
      <c r="D250" s="246"/>
      <c r="E250" s="275"/>
      <c r="F250" s="268"/>
      <c r="G250" s="269"/>
      <c r="H250" s="270"/>
      <c r="I250" s="24"/>
      <c r="J250" s="261"/>
    </row>
    <row r="251" spans="1:10" s="260" customFormat="1" hidden="1" x14ac:dyDescent="0.2">
      <c r="A251" s="15" t="s">
        <v>0</v>
      </c>
      <c r="B251" s="277"/>
      <c r="C251" s="246" t="s">
        <v>222</v>
      </c>
      <c r="D251" s="246" t="s">
        <v>150</v>
      </c>
      <c r="E251" s="274" t="s">
        <v>244</v>
      </c>
      <c r="F251" s="268" t="s">
        <v>225</v>
      </c>
      <c r="G251" s="269">
        <v>2.5</v>
      </c>
      <c r="H251" s="233"/>
      <c r="I251" s="24">
        <f>H251*$G251</f>
        <v>0</v>
      </c>
      <c r="J251" s="261"/>
    </row>
    <row r="252" spans="1:10" s="260" customFormat="1" ht="33.75" hidden="1" x14ac:dyDescent="0.2">
      <c r="A252" s="15" t="s">
        <v>0</v>
      </c>
      <c r="B252" s="277"/>
      <c r="C252" s="246"/>
      <c r="D252" s="246"/>
      <c r="E252" s="275" t="s">
        <v>245</v>
      </c>
      <c r="F252" s="268"/>
      <c r="G252" s="269"/>
      <c r="H252" s="270"/>
      <c r="I252" s="24"/>
      <c r="J252" s="261"/>
    </row>
    <row r="253" spans="1:10" s="260" customFormat="1" hidden="1" x14ac:dyDescent="0.2">
      <c r="A253" s="15" t="s">
        <v>0</v>
      </c>
      <c r="B253" s="277"/>
      <c r="C253" s="246"/>
      <c r="D253" s="246"/>
      <c r="E253" s="275"/>
      <c r="F253" s="268"/>
      <c r="G253" s="269"/>
      <c r="H253" s="270"/>
      <c r="I253" s="24"/>
      <c r="J253" s="261"/>
    </row>
    <row r="254" spans="1:10" s="260" customFormat="1" hidden="1" x14ac:dyDescent="0.2">
      <c r="A254" s="15" t="s">
        <v>0</v>
      </c>
      <c r="B254" s="277"/>
      <c r="C254" s="246" t="s">
        <v>222</v>
      </c>
      <c r="D254" s="246" t="s">
        <v>153</v>
      </c>
      <c r="E254" s="589" t="s">
        <v>246</v>
      </c>
      <c r="F254" s="268" t="s">
        <v>225</v>
      </c>
      <c r="G254" s="269">
        <v>1.5</v>
      </c>
      <c r="H254" s="233"/>
      <c r="I254" s="24">
        <f>H254*$G254</f>
        <v>0</v>
      </c>
      <c r="J254" s="261"/>
    </row>
    <row r="255" spans="1:10" s="260" customFormat="1" hidden="1" x14ac:dyDescent="0.2">
      <c r="A255" s="15" t="s">
        <v>0</v>
      </c>
      <c r="B255" s="277"/>
      <c r="C255" s="246"/>
      <c r="D255" s="246"/>
      <c r="E255" s="275"/>
      <c r="F255" s="268"/>
      <c r="G255" s="269"/>
      <c r="H255" s="270"/>
      <c r="I255" s="24"/>
      <c r="J255" s="261"/>
    </row>
    <row r="256" spans="1:10" s="260" customFormat="1" hidden="1" x14ac:dyDescent="0.2">
      <c r="A256" s="15" t="s">
        <v>0</v>
      </c>
      <c r="B256" s="277"/>
      <c r="C256" s="246" t="s">
        <v>222</v>
      </c>
      <c r="D256" s="246" t="s">
        <v>156</v>
      </c>
      <c r="E256" s="589" t="s">
        <v>247</v>
      </c>
      <c r="F256" s="268" t="s">
        <v>110</v>
      </c>
      <c r="G256" s="272">
        <v>1</v>
      </c>
      <c r="H256" s="233"/>
      <c r="I256" s="24">
        <f>H256*$G256</f>
        <v>0</v>
      </c>
      <c r="J256" s="261"/>
    </row>
    <row r="257" spans="1:10" s="260" customFormat="1" hidden="1" x14ac:dyDescent="0.2">
      <c r="A257" s="15" t="s">
        <v>0</v>
      </c>
      <c r="B257" s="277"/>
      <c r="C257" s="246"/>
      <c r="D257" s="246"/>
      <c r="E257" s="275"/>
      <c r="F257" s="268"/>
      <c r="G257" s="269"/>
      <c r="H257" s="270"/>
      <c r="I257" s="24"/>
      <c r="J257" s="261"/>
    </row>
    <row r="258" spans="1:10" s="260" customFormat="1" hidden="1" x14ac:dyDescent="0.2">
      <c r="A258" s="15" t="s">
        <v>221</v>
      </c>
      <c r="B258" s="277"/>
      <c r="C258" s="246" t="str">
        <f>C223</f>
        <v>V-A-2.</v>
      </c>
      <c r="D258" s="246"/>
      <c r="E258" s="589" t="str">
        <f>E223&amp; "-ukupno:"</f>
        <v>PINSKA INSTALACIJA - PRATEĆI GRAĐEVINSKI RADOVI-ukupno:</v>
      </c>
      <c r="F258" s="268"/>
      <c r="G258" s="269"/>
      <c r="H258" s="270"/>
      <c r="I258" s="590">
        <f>SUM(I225:I257)</f>
        <v>0</v>
      </c>
      <c r="J258" s="261"/>
    </row>
    <row r="259" spans="1:10" s="260" customFormat="1" hidden="1" x14ac:dyDescent="0.2">
      <c r="A259" s="15" t="s">
        <v>221</v>
      </c>
      <c r="B259" s="277"/>
      <c r="C259" s="246"/>
      <c r="D259" s="246"/>
      <c r="E259" s="275"/>
      <c r="F259" s="268"/>
      <c r="G259" s="269"/>
      <c r="H259" s="270"/>
      <c r="I259" s="271"/>
      <c r="J259" s="261"/>
    </row>
    <row r="260" spans="1:10" s="260" customFormat="1" hidden="1" x14ac:dyDescent="0.2">
      <c r="A260" s="15" t="s">
        <v>221</v>
      </c>
      <c r="B260" s="277"/>
      <c r="C260" s="246" t="str">
        <f>C77</f>
        <v>V-A</v>
      </c>
      <c r="D260" s="246"/>
      <c r="E260" s="589" t="str">
        <f>E77&amp; "-ukupno:"</f>
        <v>PINSKA INSTALACIJA -ukupno:</v>
      </c>
      <c r="F260" s="268"/>
      <c r="G260" s="269"/>
      <c r="H260" s="270"/>
      <c r="I260" s="590">
        <f>I221+I258</f>
        <v>0</v>
      </c>
      <c r="J260" s="261"/>
    </row>
    <row r="261" spans="1:10" s="260" customFormat="1" hidden="1" x14ac:dyDescent="0.2">
      <c r="A261" s="15" t="s">
        <v>0</v>
      </c>
      <c r="B261" s="277"/>
      <c r="C261" s="246"/>
      <c r="D261" s="246"/>
      <c r="E261" s="275"/>
      <c r="F261" s="268"/>
      <c r="G261" s="269"/>
      <c r="H261" s="270"/>
      <c r="I261" s="271"/>
      <c r="J261" s="261"/>
    </row>
    <row r="262" spans="1:10" s="260" customFormat="1" hidden="1" x14ac:dyDescent="0.2">
      <c r="A262" s="15" t="s">
        <v>0</v>
      </c>
      <c r="B262" s="277"/>
      <c r="C262" s="246" t="s">
        <v>248</v>
      </c>
      <c r="D262" s="285"/>
      <c r="E262" s="286" t="s">
        <v>249</v>
      </c>
      <c r="F262" s="592"/>
      <c r="G262" s="593"/>
      <c r="H262" s="594"/>
      <c r="I262" s="595"/>
      <c r="J262" s="583"/>
    </row>
    <row r="263" spans="1:10" s="260" customFormat="1" hidden="1" x14ac:dyDescent="0.2">
      <c r="A263" s="15" t="s">
        <v>0</v>
      </c>
      <c r="B263" s="277"/>
      <c r="C263" s="246"/>
      <c r="D263" s="246"/>
      <c r="E263" s="275"/>
      <c r="F263" s="268"/>
      <c r="G263" s="269"/>
      <c r="H263" s="270"/>
      <c r="I263" s="271"/>
      <c r="J263" s="261"/>
    </row>
    <row r="264" spans="1:10" s="260" customFormat="1" hidden="1" x14ac:dyDescent="0.2">
      <c r="A264" s="15" t="s">
        <v>0</v>
      </c>
      <c r="B264" s="277"/>
      <c r="C264" s="246" t="s">
        <v>250</v>
      </c>
      <c r="D264" s="285"/>
      <c r="E264" s="286" t="s">
        <v>251</v>
      </c>
      <c r="F264" s="287"/>
      <c r="G264" s="288"/>
      <c r="H264" s="289"/>
      <c r="I264" s="290"/>
      <c r="J264" s="291"/>
    </row>
    <row r="265" spans="1:10" s="260" customFormat="1" hidden="1" x14ac:dyDescent="0.2">
      <c r="A265" s="15" t="s">
        <v>0</v>
      </c>
      <c r="B265" s="277"/>
      <c r="C265" s="246"/>
      <c r="D265" s="246"/>
      <c r="E265" s="267"/>
      <c r="F265" s="268"/>
      <c r="G265" s="269"/>
      <c r="H265" s="270"/>
      <c r="I265" s="271"/>
      <c r="J265" s="261"/>
    </row>
    <row r="266" spans="1:10" s="260" customFormat="1" x14ac:dyDescent="0.2">
      <c r="A266" s="15" t="s">
        <v>0</v>
      </c>
      <c r="B266" s="245" t="s">
        <v>252</v>
      </c>
      <c r="C266" s="246" t="s">
        <v>250</v>
      </c>
      <c r="D266" s="246" t="s">
        <v>72</v>
      </c>
      <c r="E266" s="267" t="s">
        <v>253</v>
      </c>
      <c r="F266" s="268"/>
      <c r="G266" s="269"/>
      <c r="H266" s="270"/>
      <c r="I266" s="271"/>
      <c r="J266" s="261"/>
    </row>
    <row r="267" spans="1:10" s="260" customFormat="1" x14ac:dyDescent="0.2">
      <c r="A267" s="15" t="s">
        <v>0</v>
      </c>
      <c r="B267" s="245" t="s">
        <v>252</v>
      </c>
      <c r="C267" s="246"/>
      <c r="D267" s="246"/>
      <c r="E267" s="256" t="s">
        <v>254</v>
      </c>
      <c r="F267" s="268"/>
      <c r="G267" s="269"/>
      <c r="H267" s="270"/>
      <c r="I267" s="271"/>
      <c r="J267" s="261"/>
    </row>
    <row r="268" spans="1:10" s="260" customFormat="1" x14ac:dyDescent="0.2">
      <c r="A268" s="15" t="s">
        <v>0</v>
      </c>
      <c r="B268" s="245" t="s">
        <v>252</v>
      </c>
      <c r="C268" s="246"/>
      <c r="D268" s="246"/>
      <c r="E268" s="256" t="s">
        <v>255</v>
      </c>
      <c r="F268" s="268"/>
      <c r="G268" s="269"/>
      <c r="H268" s="270"/>
      <c r="I268" s="271"/>
      <c r="J268" s="261"/>
    </row>
    <row r="269" spans="1:10" s="260" customFormat="1" x14ac:dyDescent="0.2">
      <c r="A269" s="15" t="s">
        <v>0</v>
      </c>
      <c r="B269" s="245" t="s">
        <v>252</v>
      </c>
      <c r="C269" s="246"/>
      <c r="D269" s="246"/>
      <c r="E269" s="256" t="s">
        <v>256</v>
      </c>
      <c r="F269" s="268"/>
      <c r="G269" s="269"/>
      <c r="H269" s="270"/>
      <c r="I269" s="271"/>
      <c r="J269" s="261"/>
    </row>
    <row r="270" spans="1:10" s="260" customFormat="1" x14ac:dyDescent="0.2">
      <c r="A270" s="15" t="s">
        <v>0</v>
      </c>
      <c r="B270" s="245" t="s">
        <v>252</v>
      </c>
      <c r="C270" s="246"/>
      <c r="D270" s="246"/>
      <c r="E270" s="256" t="s">
        <v>257</v>
      </c>
      <c r="F270" s="268"/>
      <c r="G270" s="269"/>
      <c r="H270" s="270"/>
      <c r="I270" s="271"/>
      <c r="J270" s="261"/>
    </row>
    <row r="271" spans="1:10" s="260" customFormat="1" x14ac:dyDescent="0.2">
      <c r="A271" s="15" t="s">
        <v>0</v>
      </c>
      <c r="B271" s="245" t="s">
        <v>252</v>
      </c>
      <c r="C271" s="246"/>
      <c r="D271" s="246"/>
      <c r="E271" s="256" t="s">
        <v>258</v>
      </c>
      <c r="F271" s="268"/>
      <c r="G271" s="269"/>
      <c r="H271" s="270"/>
      <c r="I271" s="271"/>
      <c r="J271" s="261"/>
    </row>
    <row r="272" spans="1:10" s="260" customFormat="1" ht="22.5" x14ac:dyDescent="0.2">
      <c r="A272" s="15" t="s">
        <v>0</v>
      </c>
      <c r="B272" s="245" t="s">
        <v>252</v>
      </c>
      <c r="C272" s="246"/>
      <c r="D272" s="246"/>
      <c r="E272" s="256" t="s">
        <v>259</v>
      </c>
      <c r="F272" s="268"/>
      <c r="G272" s="269"/>
      <c r="H272" s="270"/>
      <c r="I272" s="271"/>
      <c r="J272" s="261"/>
    </row>
    <row r="273" spans="1:10" s="260" customFormat="1" ht="33.75" x14ac:dyDescent="0.2">
      <c r="A273" s="15" t="s">
        <v>0</v>
      </c>
      <c r="B273" s="245" t="s">
        <v>252</v>
      </c>
      <c r="C273" s="246"/>
      <c r="D273" s="246"/>
      <c r="E273" s="256" t="s">
        <v>260</v>
      </c>
      <c r="F273" s="268"/>
      <c r="G273" s="269"/>
      <c r="H273" s="270"/>
      <c r="I273" s="271"/>
      <c r="J273" s="261"/>
    </row>
    <row r="274" spans="1:10" s="260" customFormat="1" ht="22.5" x14ac:dyDescent="0.2">
      <c r="A274" s="15" t="s">
        <v>0</v>
      </c>
      <c r="B274" s="245" t="s">
        <v>252</v>
      </c>
      <c r="C274" s="246"/>
      <c r="D274" s="246"/>
      <c r="E274" s="256" t="s">
        <v>261</v>
      </c>
      <c r="F274" s="268"/>
      <c r="G274" s="269"/>
      <c r="H274" s="270"/>
      <c r="I274" s="271"/>
      <c r="J274" s="261"/>
    </row>
    <row r="275" spans="1:10" s="260" customFormat="1" x14ac:dyDescent="0.2">
      <c r="A275" s="15" t="s">
        <v>0</v>
      </c>
      <c r="B275" s="245" t="s">
        <v>252</v>
      </c>
      <c r="C275" s="246"/>
      <c r="D275" s="246"/>
      <c r="E275" s="256" t="s">
        <v>262</v>
      </c>
      <c r="F275" s="268"/>
      <c r="G275" s="269"/>
      <c r="H275" s="270"/>
      <c r="I275" s="271"/>
      <c r="J275" s="261"/>
    </row>
    <row r="276" spans="1:10" s="260" customFormat="1" x14ac:dyDescent="0.2">
      <c r="A276" s="15" t="s">
        <v>0</v>
      </c>
      <c r="B276" s="245" t="s">
        <v>252</v>
      </c>
      <c r="C276" s="246"/>
      <c r="D276" s="246"/>
      <c r="E276" s="256" t="s">
        <v>263</v>
      </c>
      <c r="F276" s="268"/>
      <c r="G276" s="269"/>
      <c r="H276" s="270"/>
      <c r="I276" s="271"/>
      <c r="J276" s="261"/>
    </row>
    <row r="277" spans="1:10" s="260" customFormat="1" x14ac:dyDescent="0.2">
      <c r="A277" s="15" t="s">
        <v>0</v>
      </c>
      <c r="B277" s="245" t="s">
        <v>252</v>
      </c>
      <c r="C277" s="246"/>
      <c r="D277" s="246"/>
      <c r="E277" s="256" t="s">
        <v>264</v>
      </c>
      <c r="F277" s="268"/>
      <c r="G277" s="269"/>
      <c r="H277" s="270"/>
      <c r="I277" s="271"/>
      <c r="J277" s="261"/>
    </row>
    <row r="278" spans="1:10" s="260" customFormat="1" x14ac:dyDescent="0.2">
      <c r="A278" s="15" t="s">
        <v>0</v>
      </c>
      <c r="B278" s="245" t="s">
        <v>252</v>
      </c>
      <c r="C278" s="246"/>
      <c r="D278" s="246"/>
      <c r="E278" s="256" t="s">
        <v>265</v>
      </c>
      <c r="F278" s="268"/>
      <c r="G278" s="269"/>
      <c r="H278" s="270"/>
      <c r="I278" s="271"/>
      <c r="J278" s="261"/>
    </row>
    <row r="279" spans="1:10" s="260" customFormat="1" x14ac:dyDescent="0.2">
      <c r="A279" s="15" t="s">
        <v>0</v>
      </c>
      <c r="B279" s="245" t="s">
        <v>252</v>
      </c>
      <c r="C279" s="246"/>
      <c r="D279" s="246"/>
      <c r="E279" s="256" t="s">
        <v>266</v>
      </c>
      <c r="F279" s="268"/>
      <c r="G279" s="269"/>
      <c r="H279" s="270"/>
      <c r="I279" s="271"/>
      <c r="J279" s="261"/>
    </row>
    <row r="280" spans="1:10" s="260" customFormat="1" x14ac:dyDescent="0.2">
      <c r="A280" s="15" t="s">
        <v>0</v>
      </c>
      <c r="B280" s="245" t="s">
        <v>252</v>
      </c>
      <c r="C280" s="246"/>
      <c r="D280" s="246"/>
      <c r="E280" s="256" t="s">
        <v>267</v>
      </c>
      <c r="F280" s="268"/>
      <c r="G280" s="269"/>
      <c r="H280" s="270"/>
      <c r="I280" s="271"/>
      <c r="J280" s="261"/>
    </row>
    <row r="281" spans="1:10" s="260" customFormat="1" x14ac:dyDescent="0.2">
      <c r="A281" s="15" t="s">
        <v>0</v>
      </c>
      <c r="B281" s="245" t="s">
        <v>252</v>
      </c>
      <c r="C281" s="246"/>
      <c r="D281" s="246"/>
      <c r="E281" s="256" t="s">
        <v>268</v>
      </c>
      <c r="F281" s="268"/>
      <c r="G281" s="269"/>
      <c r="H281" s="270"/>
      <c r="I281" s="271"/>
      <c r="J281" s="261"/>
    </row>
    <row r="282" spans="1:10" s="260" customFormat="1" x14ac:dyDescent="0.2">
      <c r="A282" s="15" t="s">
        <v>0</v>
      </c>
      <c r="B282" s="245" t="s">
        <v>252</v>
      </c>
      <c r="C282" s="246"/>
      <c r="D282" s="246"/>
      <c r="E282" s="256" t="s">
        <v>269</v>
      </c>
      <c r="F282" s="268"/>
      <c r="G282" s="269"/>
      <c r="H282" s="270"/>
      <c r="I282" s="271"/>
      <c r="J282" s="261"/>
    </row>
    <row r="283" spans="1:10" s="260" customFormat="1" x14ac:dyDescent="0.2">
      <c r="A283" s="15" t="s">
        <v>0</v>
      </c>
      <c r="B283" s="245" t="s">
        <v>252</v>
      </c>
      <c r="C283" s="246"/>
      <c r="D283" s="246"/>
      <c r="E283" s="256" t="s">
        <v>270</v>
      </c>
      <c r="F283" s="268"/>
      <c r="G283" s="269"/>
      <c r="H283" s="270"/>
      <c r="I283" s="271"/>
      <c r="J283" s="261"/>
    </row>
    <row r="284" spans="1:10" s="260" customFormat="1" x14ac:dyDescent="0.2">
      <c r="A284" s="15" t="s">
        <v>0</v>
      </c>
      <c r="B284" s="245" t="s">
        <v>252</v>
      </c>
      <c r="C284" s="246"/>
      <c r="D284" s="246"/>
      <c r="E284" s="256" t="s">
        <v>271</v>
      </c>
      <c r="F284" s="268"/>
      <c r="G284" s="269"/>
      <c r="H284" s="270"/>
      <c r="I284" s="271"/>
      <c r="J284" s="261"/>
    </row>
    <row r="285" spans="1:10" s="260" customFormat="1" x14ac:dyDescent="0.2">
      <c r="A285" s="15" t="s">
        <v>0</v>
      </c>
      <c r="B285" s="245" t="s">
        <v>252</v>
      </c>
      <c r="C285" s="246"/>
      <c r="D285" s="246"/>
      <c r="E285" s="256" t="s">
        <v>272</v>
      </c>
      <c r="F285" s="268"/>
      <c r="G285" s="269"/>
      <c r="H285" s="270"/>
      <c r="I285" s="271"/>
      <c r="J285" s="261"/>
    </row>
    <row r="286" spans="1:10" s="260" customFormat="1" x14ac:dyDescent="0.2">
      <c r="A286" s="15" t="s">
        <v>0</v>
      </c>
      <c r="B286" s="245" t="s">
        <v>252</v>
      </c>
      <c r="C286" s="246"/>
      <c r="D286" s="246"/>
      <c r="E286" s="256" t="s">
        <v>273</v>
      </c>
      <c r="F286" s="268"/>
      <c r="G286" s="269"/>
      <c r="H286" s="270"/>
      <c r="I286" s="271"/>
      <c r="J286" s="261"/>
    </row>
    <row r="287" spans="1:10" s="260" customFormat="1" x14ac:dyDescent="0.2">
      <c r="A287" s="15" t="s">
        <v>0</v>
      </c>
      <c r="B287" s="245" t="s">
        <v>252</v>
      </c>
      <c r="C287" s="246"/>
      <c r="D287" s="246"/>
      <c r="E287" s="256" t="s">
        <v>274</v>
      </c>
      <c r="F287" s="268"/>
      <c r="G287" s="269"/>
      <c r="H287" s="270"/>
      <c r="I287" s="271"/>
      <c r="J287" s="261"/>
    </row>
    <row r="288" spans="1:10" s="260" customFormat="1" x14ac:dyDescent="0.2">
      <c r="A288" s="15" t="s">
        <v>0</v>
      </c>
      <c r="B288" s="245" t="s">
        <v>252</v>
      </c>
      <c r="C288" s="246"/>
      <c r="D288" s="246"/>
      <c r="E288" s="256" t="s">
        <v>275</v>
      </c>
      <c r="F288" s="268"/>
      <c r="G288" s="269"/>
      <c r="H288" s="270"/>
      <c r="I288" s="271"/>
      <c r="J288" s="261"/>
    </row>
    <row r="289" spans="1:10" s="260" customFormat="1" x14ac:dyDescent="0.2">
      <c r="A289" s="15" t="s">
        <v>0</v>
      </c>
      <c r="B289" s="245" t="s">
        <v>252</v>
      </c>
      <c r="C289" s="246"/>
      <c r="D289" s="246"/>
      <c r="E289" s="256" t="s">
        <v>276</v>
      </c>
      <c r="F289" s="268"/>
      <c r="G289" s="269"/>
      <c r="H289" s="270"/>
      <c r="I289" s="271"/>
      <c r="J289" s="261"/>
    </row>
    <row r="290" spans="1:10" s="260" customFormat="1" x14ac:dyDescent="0.2">
      <c r="A290" s="15" t="s">
        <v>0</v>
      </c>
      <c r="B290" s="245" t="s">
        <v>252</v>
      </c>
      <c r="C290" s="246"/>
      <c r="D290" s="246"/>
      <c r="E290" s="256" t="s">
        <v>277</v>
      </c>
      <c r="F290" s="268"/>
      <c r="G290" s="269"/>
      <c r="H290" s="270"/>
      <c r="I290" s="271"/>
      <c r="J290" s="261"/>
    </row>
    <row r="291" spans="1:10" s="260" customFormat="1" x14ac:dyDescent="0.2">
      <c r="A291" s="15" t="s">
        <v>0</v>
      </c>
      <c r="B291" s="245" t="s">
        <v>252</v>
      </c>
      <c r="C291" s="246"/>
      <c r="D291" s="246"/>
      <c r="E291" s="256" t="s">
        <v>278</v>
      </c>
      <c r="F291" s="268"/>
      <c r="G291" s="269"/>
      <c r="H291" s="270"/>
      <c r="I291" s="271"/>
      <c r="J291" s="261"/>
    </row>
    <row r="292" spans="1:10" s="260" customFormat="1" x14ac:dyDescent="0.2">
      <c r="A292" s="15" t="s">
        <v>0</v>
      </c>
      <c r="B292" s="245" t="s">
        <v>252</v>
      </c>
      <c r="C292" s="246"/>
      <c r="D292" s="246"/>
      <c r="E292" s="256"/>
      <c r="F292" s="268"/>
      <c r="G292" s="269"/>
      <c r="H292" s="270"/>
      <c r="I292" s="271"/>
      <c r="J292" s="261"/>
    </row>
    <row r="293" spans="1:10" s="260" customFormat="1" x14ac:dyDescent="0.2">
      <c r="A293" s="15" t="s">
        <v>0</v>
      </c>
      <c r="B293" s="245" t="s">
        <v>252</v>
      </c>
      <c r="C293" s="246"/>
      <c r="D293" s="246"/>
      <c r="E293" s="256" t="s">
        <v>279</v>
      </c>
      <c r="F293" s="268"/>
      <c r="G293" s="269"/>
      <c r="H293" s="270"/>
      <c r="I293" s="271"/>
      <c r="J293" s="261"/>
    </row>
    <row r="294" spans="1:10" s="260" customFormat="1" x14ac:dyDescent="0.2">
      <c r="A294" s="15" t="s">
        <v>0</v>
      </c>
      <c r="B294" s="245" t="s">
        <v>252</v>
      </c>
      <c r="C294" s="246"/>
      <c r="D294" s="246"/>
      <c r="E294" s="256" t="s">
        <v>280</v>
      </c>
      <c r="F294" s="268"/>
      <c r="G294" s="269"/>
      <c r="H294" s="270"/>
      <c r="I294" s="271"/>
      <c r="J294" s="261"/>
    </row>
    <row r="295" spans="1:10" s="260" customFormat="1" x14ac:dyDescent="0.2">
      <c r="A295" s="15" t="s">
        <v>0</v>
      </c>
      <c r="B295" s="245" t="s">
        <v>252</v>
      </c>
      <c r="C295" s="246"/>
      <c r="D295" s="246"/>
      <c r="E295" s="256" t="s">
        <v>281</v>
      </c>
      <c r="F295" s="268"/>
      <c r="G295" s="269"/>
      <c r="H295" s="270"/>
      <c r="I295" s="271"/>
      <c r="J295" s="261"/>
    </row>
    <row r="296" spans="1:10" s="260" customFormat="1" x14ac:dyDescent="0.2">
      <c r="A296" s="15" t="s">
        <v>0</v>
      </c>
      <c r="B296" s="245" t="s">
        <v>252</v>
      </c>
      <c r="C296" s="246"/>
      <c r="D296" s="246"/>
      <c r="E296" s="256" t="s">
        <v>282</v>
      </c>
      <c r="F296" s="268" t="s">
        <v>136</v>
      </c>
      <c r="G296" s="272">
        <v>1</v>
      </c>
      <c r="H296" s="233"/>
      <c r="I296" s="24"/>
      <c r="J296" s="261"/>
    </row>
    <row r="297" spans="1:10" s="260" customFormat="1" x14ac:dyDescent="0.2">
      <c r="A297" s="15" t="s">
        <v>0</v>
      </c>
      <c r="B297" s="245" t="s">
        <v>252</v>
      </c>
      <c r="C297" s="246"/>
      <c r="D297" s="246"/>
      <c r="E297" s="256" t="s">
        <v>283</v>
      </c>
      <c r="F297" s="268"/>
      <c r="G297" s="269"/>
      <c r="H297" s="270"/>
      <c r="I297" s="24"/>
      <c r="J297" s="261"/>
    </row>
    <row r="298" spans="1:10" s="260" customFormat="1" x14ac:dyDescent="0.2">
      <c r="A298" s="15" t="s">
        <v>0</v>
      </c>
      <c r="B298" s="245" t="s">
        <v>252</v>
      </c>
      <c r="C298" s="246"/>
      <c r="D298" s="246"/>
      <c r="E298" s="256" t="s">
        <v>284</v>
      </c>
      <c r="F298" s="268"/>
      <c r="G298" s="269"/>
      <c r="H298" s="270"/>
      <c r="I298" s="24"/>
      <c r="J298" s="261"/>
    </row>
    <row r="299" spans="1:10" s="260" customFormat="1" x14ac:dyDescent="0.2">
      <c r="A299" s="15" t="s">
        <v>0</v>
      </c>
      <c r="B299" s="245" t="s">
        <v>252</v>
      </c>
      <c r="C299" s="246"/>
      <c r="D299" s="246"/>
      <c r="E299" s="256" t="s">
        <v>285</v>
      </c>
      <c r="F299" s="268" t="s">
        <v>136</v>
      </c>
      <c r="G299" s="272">
        <v>1</v>
      </c>
      <c r="H299" s="233"/>
      <c r="I299" s="24"/>
      <c r="J299" s="261"/>
    </row>
    <row r="300" spans="1:10" s="260" customFormat="1" x14ac:dyDescent="0.2">
      <c r="A300" s="15" t="s">
        <v>0</v>
      </c>
      <c r="B300" s="245" t="s">
        <v>252</v>
      </c>
      <c r="C300" s="246"/>
      <c r="D300" s="246"/>
      <c r="E300" s="256" t="s">
        <v>286</v>
      </c>
      <c r="F300" s="268" t="s">
        <v>136</v>
      </c>
      <c r="G300" s="272">
        <v>1</v>
      </c>
      <c r="H300" s="233"/>
      <c r="I300" s="24"/>
      <c r="J300" s="261"/>
    </row>
    <row r="301" spans="1:10" s="260" customFormat="1" ht="22.5" x14ac:dyDescent="0.2">
      <c r="A301" s="15" t="s">
        <v>0</v>
      </c>
      <c r="B301" s="245" t="s">
        <v>252</v>
      </c>
      <c r="C301" s="246"/>
      <c r="D301" s="246"/>
      <c r="E301" s="256" t="s">
        <v>287</v>
      </c>
      <c r="F301" s="268" t="s">
        <v>136</v>
      </c>
      <c r="G301" s="272">
        <v>1</v>
      </c>
      <c r="H301" s="233"/>
      <c r="I301" s="24"/>
      <c r="J301" s="261"/>
    </row>
    <row r="302" spans="1:10" s="260" customFormat="1" x14ac:dyDescent="0.2">
      <c r="A302" s="15" t="s">
        <v>0</v>
      </c>
      <c r="B302" s="245" t="s">
        <v>252</v>
      </c>
      <c r="C302" s="246"/>
      <c r="D302" s="246"/>
      <c r="E302" s="256" t="s">
        <v>288</v>
      </c>
      <c r="F302" s="268" t="s">
        <v>136</v>
      </c>
      <c r="G302" s="272">
        <v>1</v>
      </c>
      <c r="H302" s="233"/>
      <c r="I302" s="24"/>
      <c r="J302" s="261"/>
    </row>
    <row r="303" spans="1:10" s="260" customFormat="1" x14ac:dyDescent="0.2">
      <c r="A303" s="15" t="s">
        <v>0</v>
      </c>
      <c r="B303" s="245" t="s">
        <v>252</v>
      </c>
      <c r="C303" s="246"/>
      <c r="D303" s="246"/>
      <c r="E303" s="256" t="s">
        <v>289</v>
      </c>
      <c r="F303" s="268" t="s">
        <v>136</v>
      </c>
      <c r="G303" s="272">
        <v>1</v>
      </c>
      <c r="H303" s="233"/>
      <c r="I303" s="24"/>
      <c r="J303" s="261"/>
    </row>
    <row r="304" spans="1:10" s="260" customFormat="1" x14ac:dyDescent="0.2">
      <c r="A304" s="15" t="s">
        <v>0</v>
      </c>
      <c r="B304" s="245" t="s">
        <v>252</v>
      </c>
      <c r="C304" s="246"/>
      <c r="D304" s="246"/>
      <c r="E304" s="256" t="s">
        <v>290</v>
      </c>
      <c r="F304" s="268" t="s">
        <v>136</v>
      </c>
      <c r="G304" s="272">
        <v>1</v>
      </c>
      <c r="H304" s="233"/>
      <c r="I304" s="24"/>
      <c r="J304" s="261"/>
    </row>
    <row r="305" spans="1:10" s="260" customFormat="1" x14ac:dyDescent="0.2">
      <c r="A305" s="15" t="s">
        <v>0</v>
      </c>
      <c r="B305" s="245" t="s">
        <v>252</v>
      </c>
      <c r="C305" s="246"/>
      <c r="D305" s="246"/>
      <c r="E305" s="273" t="s">
        <v>291</v>
      </c>
      <c r="F305" s="268" t="s">
        <v>136</v>
      </c>
      <c r="G305" s="272">
        <v>2</v>
      </c>
      <c r="H305" s="233"/>
      <c r="I305" s="24"/>
      <c r="J305" s="261"/>
    </row>
    <row r="306" spans="1:10" s="260" customFormat="1" x14ac:dyDescent="0.2">
      <c r="A306" s="15" t="s">
        <v>0</v>
      </c>
      <c r="B306" s="245" t="s">
        <v>252</v>
      </c>
      <c r="C306" s="246"/>
      <c r="D306" s="246"/>
      <c r="E306" s="273" t="s">
        <v>292</v>
      </c>
      <c r="F306" s="268" t="s">
        <v>136</v>
      </c>
      <c r="G306" s="272">
        <v>2</v>
      </c>
      <c r="H306" s="233"/>
      <c r="I306" s="24"/>
      <c r="J306" s="261"/>
    </row>
    <row r="307" spans="1:10" s="260" customFormat="1" x14ac:dyDescent="0.2">
      <c r="A307" s="15" t="s">
        <v>0</v>
      </c>
      <c r="B307" s="245" t="s">
        <v>252</v>
      </c>
      <c r="C307" s="246"/>
      <c r="D307" s="246"/>
      <c r="E307" s="273" t="s">
        <v>293</v>
      </c>
      <c r="F307" s="268" t="s">
        <v>136</v>
      </c>
      <c r="G307" s="272">
        <v>2</v>
      </c>
      <c r="H307" s="233"/>
      <c r="I307" s="24"/>
      <c r="J307" s="261"/>
    </row>
    <row r="308" spans="1:10" s="260" customFormat="1" ht="22.5" x14ac:dyDescent="0.2">
      <c r="A308" s="15" t="s">
        <v>0</v>
      </c>
      <c r="B308" s="245" t="s">
        <v>252</v>
      </c>
      <c r="C308" s="245"/>
      <c r="D308" s="262" t="s">
        <v>108</v>
      </c>
      <c r="E308" s="263" t="s">
        <v>294</v>
      </c>
      <c r="F308" s="264" t="s">
        <v>110</v>
      </c>
      <c r="G308" s="265">
        <v>1</v>
      </c>
      <c r="H308" s="233"/>
      <c r="I308" s="24">
        <f>H308*$G308</f>
        <v>0</v>
      </c>
      <c r="J308" s="261"/>
    </row>
    <row r="309" spans="1:10" s="260" customFormat="1" ht="45" hidden="1" x14ac:dyDescent="0.2">
      <c r="A309" s="15" t="s">
        <v>0</v>
      </c>
      <c r="B309" s="245"/>
      <c r="C309" s="297"/>
      <c r="D309" s="262" t="s">
        <v>111</v>
      </c>
      <c r="E309" s="263" t="s">
        <v>112</v>
      </c>
      <c r="F309" s="264" t="s">
        <v>110</v>
      </c>
      <c r="G309" s="265">
        <v>1</v>
      </c>
      <c r="H309" s="233"/>
      <c r="I309" s="24">
        <f>H309*$G309</f>
        <v>0</v>
      </c>
      <c r="J309" s="261"/>
    </row>
    <row r="310" spans="1:10" s="260" customFormat="1" hidden="1" x14ac:dyDescent="0.2">
      <c r="A310" s="15" t="s">
        <v>0</v>
      </c>
      <c r="B310" s="277"/>
      <c r="C310" s="246"/>
      <c r="D310" s="246"/>
      <c r="E310" s="273"/>
      <c r="F310" s="268"/>
      <c r="G310" s="269"/>
      <c r="H310" s="270"/>
      <c r="I310" s="24"/>
      <c r="J310" s="261"/>
    </row>
    <row r="311" spans="1:10" s="260" customFormat="1" hidden="1" x14ac:dyDescent="0.2">
      <c r="A311" s="15" t="s">
        <v>0</v>
      </c>
      <c r="B311" s="245"/>
      <c r="C311" s="246" t="s">
        <v>250</v>
      </c>
      <c r="D311" s="246" t="s">
        <v>113</v>
      </c>
      <c r="E311" s="267" t="s">
        <v>295</v>
      </c>
      <c r="F311" s="268"/>
      <c r="G311" s="269"/>
      <c r="H311" s="270"/>
      <c r="I311" s="24"/>
      <c r="J311" s="261"/>
    </row>
    <row r="312" spans="1:10" s="260" customFormat="1" hidden="1" x14ac:dyDescent="0.2">
      <c r="A312" s="15" t="s">
        <v>0</v>
      </c>
      <c r="B312" s="245"/>
      <c r="C312" s="246"/>
      <c r="D312" s="246"/>
      <c r="E312" s="273" t="s">
        <v>296</v>
      </c>
      <c r="F312" s="268"/>
      <c r="G312" s="269"/>
      <c r="H312" s="270"/>
      <c r="I312" s="24"/>
      <c r="J312" s="261"/>
    </row>
    <row r="313" spans="1:10" s="260" customFormat="1" hidden="1" x14ac:dyDescent="0.2">
      <c r="A313" s="15" t="s">
        <v>0</v>
      </c>
      <c r="B313" s="245"/>
      <c r="C313" s="246"/>
      <c r="D313" s="246"/>
      <c r="E313" s="273" t="s">
        <v>297</v>
      </c>
      <c r="F313" s="268"/>
      <c r="G313" s="269"/>
      <c r="H313" s="270"/>
      <c r="I313" s="24"/>
      <c r="J313" s="261"/>
    </row>
    <row r="314" spans="1:10" s="260" customFormat="1" ht="33.75" hidden="1" x14ac:dyDescent="0.2">
      <c r="A314" s="15" t="s">
        <v>0</v>
      </c>
      <c r="B314" s="245"/>
      <c r="C314" s="246"/>
      <c r="D314" s="246"/>
      <c r="E314" s="273" t="s">
        <v>298</v>
      </c>
      <c r="F314" s="268"/>
      <c r="G314" s="269"/>
      <c r="H314" s="270"/>
      <c r="I314" s="24"/>
      <c r="J314" s="261"/>
    </row>
    <row r="315" spans="1:10" s="260" customFormat="1" hidden="1" x14ac:dyDescent="0.2">
      <c r="A315" s="15" t="s">
        <v>0</v>
      </c>
      <c r="B315" s="245"/>
      <c r="C315" s="245"/>
      <c r="D315" s="262" t="s">
        <v>108</v>
      </c>
      <c r="E315" s="263" t="s">
        <v>299</v>
      </c>
      <c r="F315" s="264" t="s">
        <v>110</v>
      </c>
      <c r="G315" s="265">
        <v>1</v>
      </c>
      <c r="H315" s="233"/>
      <c r="I315" s="24">
        <f>H315*$G315</f>
        <v>0</v>
      </c>
      <c r="J315" s="261"/>
    </row>
    <row r="316" spans="1:10" s="260" customFormat="1" ht="45" hidden="1" x14ac:dyDescent="0.2">
      <c r="A316" s="15" t="s">
        <v>0</v>
      </c>
      <c r="B316" s="277"/>
      <c r="C316" s="297"/>
      <c r="D316" s="262" t="s">
        <v>111</v>
      </c>
      <c r="E316" s="263" t="s">
        <v>126</v>
      </c>
      <c r="F316" s="264" t="s">
        <v>110</v>
      </c>
      <c r="G316" s="265">
        <v>1</v>
      </c>
      <c r="H316" s="233"/>
      <c r="I316" s="24">
        <f>H316*$G316</f>
        <v>0</v>
      </c>
      <c r="J316" s="261"/>
    </row>
    <row r="317" spans="1:10" s="260" customFormat="1" hidden="1" x14ac:dyDescent="0.2">
      <c r="A317" s="15" t="s">
        <v>0</v>
      </c>
      <c r="B317" s="277"/>
      <c r="C317" s="246"/>
      <c r="D317" s="246"/>
      <c r="E317" s="273"/>
      <c r="F317" s="268"/>
      <c r="G317" s="269"/>
      <c r="H317" s="270"/>
      <c r="I317" s="24"/>
      <c r="J317" s="261"/>
    </row>
    <row r="318" spans="1:10" s="260" customFormat="1" hidden="1" x14ac:dyDescent="0.2">
      <c r="A318" s="15" t="s">
        <v>0</v>
      </c>
      <c r="B318" s="277"/>
      <c r="C318" s="246" t="s">
        <v>250</v>
      </c>
      <c r="D318" s="246" t="s">
        <v>127</v>
      </c>
      <c r="E318" s="274" t="s">
        <v>300</v>
      </c>
      <c r="F318" s="268" t="s">
        <v>136</v>
      </c>
      <c r="G318" s="272">
        <v>1</v>
      </c>
      <c r="H318" s="233"/>
      <c r="I318" s="24">
        <f>H318*$G318</f>
        <v>0</v>
      </c>
      <c r="J318" s="261"/>
    </row>
    <row r="319" spans="1:10" s="260" customFormat="1" ht="22.5" hidden="1" x14ac:dyDescent="0.2">
      <c r="A319" s="15" t="s">
        <v>0</v>
      </c>
      <c r="B319" s="277"/>
      <c r="C319" s="246"/>
      <c r="D319" s="246"/>
      <c r="E319" s="273" t="s">
        <v>301</v>
      </c>
      <c r="F319" s="268"/>
      <c r="G319" s="269"/>
      <c r="H319" s="270"/>
      <c r="I319" s="24"/>
      <c r="J319" s="261"/>
    </row>
    <row r="320" spans="1:10" s="260" customFormat="1" hidden="1" x14ac:dyDescent="0.2">
      <c r="A320" s="15" t="s">
        <v>0</v>
      </c>
      <c r="B320" s="277"/>
      <c r="C320" s="246"/>
      <c r="D320" s="246"/>
      <c r="E320" s="273"/>
      <c r="F320" s="268"/>
      <c r="G320" s="269"/>
      <c r="H320" s="270"/>
      <c r="I320" s="24"/>
      <c r="J320" s="261"/>
    </row>
    <row r="321" spans="1:10" s="260" customFormat="1" hidden="1" x14ac:dyDescent="0.2">
      <c r="A321" s="15" t="s">
        <v>0</v>
      </c>
      <c r="B321" s="277"/>
      <c r="C321" s="246" t="s">
        <v>250</v>
      </c>
      <c r="D321" s="246" t="s">
        <v>134</v>
      </c>
      <c r="E321" s="274" t="s">
        <v>302</v>
      </c>
      <c r="F321" s="268" t="s">
        <v>136</v>
      </c>
      <c r="G321" s="272">
        <v>1</v>
      </c>
      <c r="H321" s="233"/>
      <c r="I321" s="24">
        <f>H321*$G321</f>
        <v>0</v>
      </c>
      <c r="J321" s="261"/>
    </row>
    <row r="322" spans="1:10" s="260" customFormat="1" ht="22.5" hidden="1" x14ac:dyDescent="0.2">
      <c r="A322" s="15" t="s">
        <v>0</v>
      </c>
      <c r="B322" s="277"/>
      <c r="C322" s="246"/>
      <c r="D322" s="246"/>
      <c r="E322" s="273" t="s">
        <v>303</v>
      </c>
      <c r="F322" s="268"/>
      <c r="G322" s="269"/>
      <c r="H322" s="270"/>
      <c r="I322" s="24"/>
      <c r="J322" s="261"/>
    </row>
    <row r="323" spans="1:10" s="260" customFormat="1" hidden="1" x14ac:dyDescent="0.2">
      <c r="A323" s="15" t="s">
        <v>0</v>
      </c>
      <c r="B323" s="277"/>
      <c r="C323" s="246"/>
      <c r="D323" s="246"/>
      <c r="E323" s="596" t="s">
        <v>304</v>
      </c>
      <c r="F323" s="268"/>
      <c r="G323" s="269"/>
      <c r="H323" s="270"/>
      <c r="I323" s="24"/>
      <c r="J323" s="261"/>
    </row>
    <row r="324" spans="1:10" s="260" customFormat="1" hidden="1" x14ac:dyDescent="0.2">
      <c r="A324" s="15" t="s">
        <v>0</v>
      </c>
      <c r="B324" s="277"/>
      <c r="C324" s="246"/>
      <c r="D324" s="246"/>
      <c r="E324" s="596" t="s">
        <v>305</v>
      </c>
      <c r="F324" s="268"/>
      <c r="G324" s="269"/>
      <c r="H324" s="270"/>
      <c r="I324" s="24"/>
      <c r="J324" s="261"/>
    </row>
    <row r="325" spans="1:10" s="260" customFormat="1" hidden="1" x14ac:dyDescent="0.2">
      <c r="A325" s="15" t="s">
        <v>0</v>
      </c>
      <c r="B325" s="277"/>
      <c r="C325" s="246"/>
      <c r="D325" s="246"/>
      <c r="E325" s="273"/>
      <c r="F325" s="268"/>
      <c r="G325" s="269"/>
      <c r="H325" s="270"/>
      <c r="I325" s="24"/>
      <c r="J325" s="261"/>
    </row>
    <row r="326" spans="1:10" s="260" customFormat="1" x14ac:dyDescent="0.2">
      <c r="A326" s="15" t="s">
        <v>0</v>
      </c>
      <c r="B326" s="245" t="s">
        <v>306</v>
      </c>
      <c r="C326" s="246" t="s">
        <v>250</v>
      </c>
      <c r="D326" s="246" t="s">
        <v>138</v>
      </c>
      <c r="E326" s="274" t="s">
        <v>307</v>
      </c>
      <c r="F326" s="268"/>
      <c r="G326" s="269"/>
      <c r="H326" s="270"/>
      <c r="I326" s="24"/>
      <c r="J326" s="261"/>
    </row>
    <row r="327" spans="1:10" s="260" customFormat="1" ht="22.5" x14ac:dyDescent="0.2">
      <c r="A327" s="15" t="s">
        <v>0</v>
      </c>
      <c r="B327" s="245" t="s">
        <v>306</v>
      </c>
      <c r="C327" s="246"/>
      <c r="D327" s="246"/>
      <c r="E327" s="273" t="s">
        <v>308</v>
      </c>
      <c r="F327" s="268"/>
      <c r="G327" s="269"/>
      <c r="H327" s="270"/>
      <c r="I327" s="24"/>
      <c r="J327" s="261"/>
    </row>
    <row r="328" spans="1:10" s="260" customFormat="1" x14ac:dyDescent="0.2">
      <c r="A328" s="15" t="s">
        <v>0</v>
      </c>
      <c r="B328" s="245" t="s">
        <v>306</v>
      </c>
      <c r="C328" s="246"/>
      <c r="D328" s="246"/>
      <c r="E328" s="273" t="s">
        <v>309</v>
      </c>
      <c r="F328" s="268"/>
      <c r="G328" s="269"/>
      <c r="H328" s="270"/>
      <c r="I328" s="24"/>
      <c r="J328" s="261"/>
    </row>
    <row r="329" spans="1:10" s="260" customFormat="1" ht="22.5" x14ac:dyDescent="0.2">
      <c r="A329" s="15" t="s">
        <v>0</v>
      </c>
      <c r="B329" s="245" t="s">
        <v>306</v>
      </c>
      <c r="C329" s="246"/>
      <c r="D329" s="246"/>
      <c r="E329" s="273" t="s">
        <v>310</v>
      </c>
      <c r="F329" s="268"/>
      <c r="G329" s="269"/>
      <c r="H329" s="270"/>
      <c r="I329" s="24"/>
      <c r="J329" s="261"/>
    </row>
    <row r="330" spans="1:10" s="260" customFormat="1" x14ac:dyDescent="0.2">
      <c r="A330" s="15" t="s">
        <v>0</v>
      </c>
      <c r="B330" s="245" t="s">
        <v>306</v>
      </c>
      <c r="C330" s="246"/>
      <c r="D330" s="246"/>
      <c r="E330" s="273" t="s">
        <v>311</v>
      </c>
      <c r="F330" s="268"/>
      <c r="G330" s="269"/>
      <c r="H330" s="270"/>
      <c r="I330" s="24"/>
      <c r="J330" s="261"/>
    </row>
    <row r="331" spans="1:10" s="260" customFormat="1" x14ac:dyDescent="0.2">
      <c r="A331" s="15" t="s">
        <v>0</v>
      </c>
      <c r="B331" s="245" t="s">
        <v>306</v>
      </c>
      <c r="C331" s="246"/>
      <c r="D331" s="246"/>
      <c r="E331" s="273" t="s">
        <v>312</v>
      </c>
      <c r="F331" s="268"/>
      <c r="G331" s="269"/>
      <c r="H331" s="270"/>
      <c r="I331" s="24"/>
      <c r="J331" s="261"/>
    </row>
    <row r="332" spans="1:10" s="260" customFormat="1" x14ac:dyDescent="0.2">
      <c r="A332" s="15" t="s">
        <v>0</v>
      </c>
      <c r="B332" s="245" t="s">
        <v>306</v>
      </c>
      <c r="C332" s="246"/>
      <c r="D332" s="246"/>
      <c r="E332" s="273" t="s">
        <v>313</v>
      </c>
      <c r="F332" s="268"/>
      <c r="G332" s="269"/>
      <c r="H332" s="270"/>
      <c r="I332" s="24"/>
      <c r="J332" s="261"/>
    </row>
    <row r="333" spans="1:10" s="260" customFormat="1" x14ac:dyDescent="0.2">
      <c r="A333" s="15" t="s">
        <v>0</v>
      </c>
      <c r="B333" s="245" t="s">
        <v>306</v>
      </c>
      <c r="C333" s="246"/>
      <c r="D333" s="246"/>
      <c r="E333" s="273" t="s">
        <v>314</v>
      </c>
      <c r="F333" s="268"/>
      <c r="G333" s="269"/>
      <c r="H333" s="270"/>
      <c r="I333" s="24"/>
      <c r="J333" s="261"/>
    </row>
    <row r="334" spans="1:10" s="260" customFormat="1" x14ac:dyDescent="0.2">
      <c r="A334" s="15" t="s">
        <v>0</v>
      </c>
      <c r="B334" s="245" t="s">
        <v>306</v>
      </c>
      <c r="C334" s="246"/>
      <c r="D334" s="246"/>
      <c r="E334" s="273" t="s">
        <v>315</v>
      </c>
      <c r="F334" s="268"/>
      <c r="G334" s="269"/>
      <c r="H334" s="270"/>
      <c r="I334" s="24"/>
      <c r="J334" s="261"/>
    </row>
    <row r="335" spans="1:10" s="260" customFormat="1" x14ac:dyDescent="0.2">
      <c r="A335" s="15" t="s">
        <v>0</v>
      </c>
      <c r="B335" s="245" t="s">
        <v>306</v>
      </c>
      <c r="C335" s="246"/>
      <c r="D335" s="246"/>
      <c r="E335" s="273" t="s">
        <v>316</v>
      </c>
      <c r="F335" s="268"/>
      <c r="G335" s="269"/>
      <c r="H335" s="270"/>
      <c r="I335" s="24"/>
      <c r="J335" s="261"/>
    </row>
    <row r="336" spans="1:10" s="260" customFormat="1" x14ac:dyDescent="0.2">
      <c r="A336" s="15" t="s">
        <v>0</v>
      </c>
      <c r="B336" s="245" t="s">
        <v>306</v>
      </c>
      <c r="C336" s="246"/>
      <c r="D336" s="246"/>
      <c r="E336" s="273" t="s">
        <v>317</v>
      </c>
      <c r="F336" s="268"/>
      <c r="G336" s="269"/>
      <c r="H336" s="270"/>
      <c r="I336" s="24"/>
      <c r="J336" s="261"/>
    </row>
    <row r="337" spans="1:10" s="260" customFormat="1" x14ac:dyDescent="0.2">
      <c r="A337" s="15" t="s">
        <v>0</v>
      </c>
      <c r="B337" s="245" t="s">
        <v>306</v>
      </c>
      <c r="C337" s="246"/>
      <c r="D337" s="246"/>
      <c r="E337" s="273" t="s">
        <v>318</v>
      </c>
      <c r="F337" s="268"/>
      <c r="G337" s="269"/>
      <c r="H337" s="270"/>
      <c r="I337" s="24"/>
      <c r="J337" s="261"/>
    </row>
    <row r="338" spans="1:10" s="260" customFormat="1" x14ac:dyDescent="0.2">
      <c r="A338" s="15" t="s">
        <v>0</v>
      </c>
      <c r="B338" s="245" t="s">
        <v>306</v>
      </c>
      <c r="C338" s="245"/>
      <c r="D338" s="262" t="s">
        <v>108</v>
      </c>
      <c r="E338" s="263" t="s">
        <v>319</v>
      </c>
      <c r="F338" s="264" t="s">
        <v>110</v>
      </c>
      <c r="G338" s="265">
        <v>1</v>
      </c>
      <c r="H338" s="233"/>
      <c r="I338" s="24">
        <f>H338*$G338</f>
        <v>0</v>
      </c>
      <c r="J338" s="261"/>
    </row>
    <row r="339" spans="1:10" s="260" customFormat="1" ht="45" hidden="1" x14ac:dyDescent="0.2">
      <c r="A339" s="15" t="s">
        <v>0</v>
      </c>
      <c r="B339" s="277"/>
      <c r="C339" s="297"/>
      <c r="D339" s="262" t="s">
        <v>111</v>
      </c>
      <c r="E339" s="263" t="s">
        <v>112</v>
      </c>
      <c r="F339" s="264" t="s">
        <v>110</v>
      </c>
      <c r="G339" s="265">
        <v>1</v>
      </c>
      <c r="H339" s="233"/>
      <c r="I339" s="24">
        <f>H339*$G339</f>
        <v>0</v>
      </c>
      <c r="J339" s="261"/>
    </row>
    <row r="340" spans="1:10" s="260" customFormat="1" hidden="1" x14ac:dyDescent="0.2">
      <c r="A340" s="15" t="s">
        <v>0</v>
      </c>
      <c r="B340" s="277"/>
      <c r="C340" s="246"/>
      <c r="D340" s="246"/>
      <c r="E340" s="273"/>
      <c r="F340" s="268"/>
      <c r="G340" s="269"/>
      <c r="H340" s="270"/>
      <c r="I340" s="24"/>
      <c r="J340" s="261"/>
    </row>
    <row r="341" spans="1:10" s="260" customFormat="1" hidden="1" x14ac:dyDescent="0.2">
      <c r="A341" s="15" t="s">
        <v>0</v>
      </c>
      <c r="B341" s="277"/>
      <c r="C341" s="246" t="s">
        <v>250</v>
      </c>
      <c r="D341" s="246" t="s">
        <v>143</v>
      </c>
      <c r="E341" s="274" t="s">
        <v>320</v>
      </c>
      <c r="F341" s="268"/>
      <c r="G341" s="269"/>
      <c r="H341" s="270"/>
      <c r="I341" s="24"/>
      <c r="J341" s="261"/>
    </row>
    <row r="342" spans="1:10" s="260" customFormat="1" ht="22.5" hidden="1" x14ac:dyDescent="0.2">
      <c r="A342" s="15" t="s">
        <v>0</v>
      </c>
      <c r="B342" s="277"/>
      <c r="C342" s="246"/>
      <c r="D342" s="246"/>
      <c r="E342" s="275" t="s">
        <v>321</v>
      </c>
      <c r="F342" s="268"/>
      <c r="G342" s="269"/>
      <c r="H342" s="270"/>
      <c r="I342" s="24"/>
      <c r="J342" s="261"/>
    </row>
    <row r="343" spans="1:10" s="260" customFormat="1" hidden="1" x14ac:dyDescent="0.2">
      <c r="A343" s="15" t="s">
        <v>0</v>
      </c>
      <c r="B343" s="277"/>
      <c r="C343" s="246"/>
      <c r="D343" s="246"/>
      <c r="E343" s="275"/>
      <c r="F343" s="268"/>
      <c r="G343" s="269"/>
      <c r="H343" s="270"/>
      <c r="I343" s="24"/>
      <c r="J343" s="261"/>
    </row>
    <row r="344" spans="1:10" s="260" customFormat="1" hidden="1" x14ac:dyDescent="0.2">
      <c r="A344" s="15" t="s">
        <v>0</v>
      </c>
      <c r="B344" s="277"/>
      <c r="C344" s="246" t="s">
        <v>250</v>
      </c>
      <c r="D344" s="246" t="s">
        <v>147</v>
      </c>
      <c r="E344" s="275" t="s">
        <v>322</v>
      </c>
      <c r="F344" s="268" t="s">
        <v>136</v>
      </c>
      <c r="G344" s="272">
        <v>3</v>
      </c>
      <c r="H344" s="233"/>
      <c r="I344" s="24">
        <f>H344*$G344</f>
        <v>0</v>
      </c>
      <c r="J344" s="261"/>
    </row>
    <row r="345" spans="1:10" s="260" customFormat="1" hidden="1" x14ac:dyDescent="0.2">
      <c r="A345" s="15" t="s">
        <v>0</v>
      </c>
      <c r="B345" s="277"/>
      <c r="C345" s="246"/>
      <c r="D345" s="246"/>
      <c r="E345" s="275"/>
      <c r="F345" s="268"/>
      <c r="G345" s="269"/>
      <c r="H345" s="270"/>
      <c r="I345" s="24"/>
      <c r="J345" s="261"/>
    </row>
    <row r="346" spans="1:10" s="260" customFormat="1" hidden="1" x14ac:dyDescent="0.2">
      <c r="A346" s="15" t="s">
        <v>0</v>
      </c>
      <c r="B346" s="277"/>
      <c r="C346" s="246" t="s">
        <v>250</v>
      </c>
      <c r="D346" s="246" t="s">
        <v>323</v>
      </c>
      <c r="E346" s="275" t="s">
        <v>324</v>
      </c>
      <c r="F346" s="268" t="s">
        <v>136</v>
      </c>
      <c r="G346" s="272">
        <v>1</v>
      </c>
      <c r="H346" s="233"/>
      <c r="I346" s="24">
        <f>H346*$G346</f>
        <v>0</v>
      </c>
      <c r="J346" s="261"/>
    </row>
    <row r="347" spans="1:10" s="260" customFormat="1" hidden="1" x14ac:dyDescent="0.2">
      <c r="A347" s="15" t="s">
        <v>0</v>
      </c>
      <c r="B347" s="277"/>
      <c r="C347" s="246"/>
      <c r="D347" s="246"/>
      <c r="E347" s="597"/>
      <c r="F347" s="268"/>
      <c r="G347" s="269"/>
      <c r="H347" s="270"/>
      <c r="I347" s="24"/>
      <c r="J347" s="261"/>
    </row>
    <row r="348" spans="1:10" s="260" customFormat="1" hidden="1" x14ac:dyDescent="0.2">
      <c r="A348" s="15" t="s">
        <v>0</v>
      </c>
      <c r="B348" s="277"/>
      <c r="C348" s="246" t="s">
        <v>250</v>
      </c>
      <c r="D348" s="246" t="s">
        <v>150</v>
      </c>
      <c r="E348" s="598" t="s">
        <v>325</v>
      </c>
      <c r="F348" s="268" t="s">
        <v>136</v>
      </c>
      <c r="G348" s="272">
        <v>2</v>
      </c>
      <c r="H348" s="233"/>
      <c r="I348" s="24">
        <f>H348*$G348</f>
        <v>0</v>
      </c>
      <c r="J348" s="261"/>
    </row>
    <row r="349" spans="1:10" s="260" customFormat="1" ht="33.75" hidden="1" x14ac:dyDescent="0.2">
      <c r="A349" s="15" t="s">
        <v>0</v>
      </c>
      <c r="B349" s="277"/>
      <c r="C349" s="246"/>
      <c r="D349" s="246"/>
      <c r="E349" s="321" t="s">
        <v>326</v>
      </c>
      <c r="F349" s="268"/>
      <c r="G349" s="269"/>
      <c r="H349" s="270"/>
      <c r="I349" s="24"/>
      <c r="J349" s="261"/>
    </row>
    <row r="350" spans="1:10" s="260" customFormat="1" hidden="1" x14ac:dyDescent="0.2">
      <c r="A350" s="15" t="s">
        <v>0</v>
      </c>
      <c r="B350" s="277"/>
      <c r="C350" s="246"/>
      <c r="D350" s="246"/>
      <c r="E350" s="321"/>
      <c r="F350" s="268"/>
      <c r="G350" s="269"/>
      <c r="H350" s="270"/>
      <c r="I350" s="24"/>
      <c r="J350" s="261"/>
    </row>
    <row r="351" spans="1:10" s="260" customFormat="1" hidden="1" x14ac:dyDescent="0.2">
      <c r="A351" s="15" t="s">
        <v>0</v>
      </c>
      <c r="B351" s="245"/>
      <c r="C351" s="246" t="s">
        <v>250</v>
      </c>
      <c r="D351" s="246" t="s">
        <v>153</v>
      </c>
      <c r="E351" s="274" t="s">
        <v>327</v>
      </c>
      <c r="F351" s="268"/>
      <c r="G351" s="269"/>
      <c r="H351" s="270"/>
      <c r="I351" s="24"/>
      <c r="J351" s="261"/>
    </row>
    <row r="352" spans="1:10" s="260" customFormat="1" ht="22.5" hidden="1" x14ac:dyDescent="0.2">
      <c r="A352" s="15" t="s">
        <v>0</v>
      </c>
      <c r="B352" s="277"/>
      <c r="C352" s="246"/>
      <c r="D352" s="246"/>
      <c r="E352" s="273" t="s">
        <v>328</v>
      </c>
      <c r="F352" s="268"/>
      <c r="G352" s="269"/>
      <c r="H352" s="270"/>
      <c r="I352" s="24"/>
      <c r="J352" s="261"/>
    </row>
    <row r="353" spans="1:10" s="260" customFormat="1" hidden="1" x14ac:dyDescent="0.2">
      <c r="A353" s="15" t="s">
        <v>0</v>
      </c>
      <c r="B353" s="277"/>
      <c r="C353" s="246"/>
      <c r="D353" s="246"/>
      <c r="E353" s="273" t="s">
        <v>329</v>
      </c>
      <c r="F353" s="268"/>
      <c r="G353" s="269"/>
      <c r="H353" s="270"/>
      <c r="I353" s="24"/>
      <c r="J353" s="261"/>
    </row>
    <row r="354" spans="1:10" s="260" customFormat="1" hidden="1" x14ac:dyDescent="0.2">
      <c r="A354" s="15" t="s">
        <v>0</v>
      </c>
      <c r="B354" s="277"/>
      <c r="C354" s="246"/>
      <c r="D354" s="246"/>
      <c r="E354" s="273" t="s">
        <v>330</v>
      </c>
      <c r="F354" s="268"/>
      <c r="G354" s="269"/>
      <c r="H354" s="270"/>
      <c r="I354" s="24"/>
      <c r="J354" s="261"/>
    </row>
    <row r="355" spans="1:10" s="260" customFormat="1" hidden="1" x14ac:dyDescent="0.2">
      <c r="A355" s="15" t="s">
        <v>0</v>
      </c>
      <c r="B355" s="277"/>
      <c r="C355" s="246"/>
      <c r="D355" s="246"/>
      <c r="E355" s="273" t="s">
        <v>331</v>
      </c>
      <c r="F355" s="268"/>
      <c r="G355" s="269"/>
      <c r="H355" s="270"/>
      <c r="I355" s="24"/>
      <c r="J355" s="261"/>
    </row>
    <row r="356" spans="1:10" s="260" customFormat="1" hidden="1" x14ac:dyDescent="0.2">
      <c r="A356" s="15" t="s">
        <v>0</v>
      </c>
      <c r="B356" s="277"/>
      <c r="C356" s="246"/>
      <c r="D356" s="246"/>
      <c r="E356" s="273" t="s">
        <v>332</v>
      </c>
      <c r="F356" s="268"/>
      <c r="G356" s="269"/>
      <c r="H356" s="270"/>
      <c r="I356" s="24"/>
      <c r="J356" s="261"/>
    </row>
    <row r="357" spans="1:10" s="260" customFormat="1" hidden="1" x14ac:dyDescent="0.2">
      <c r="A357" s="15" t="s">
        <v>0</v>
      </c>
      <c r="B357" s="277"/>
      <c r="C357" s="246"/>
      <c r="D357" s="246"/>
      <c r="E357" s="273" t="s">
        <v>333</v>
      </c>
      <c r="F357" s="268"/>
      <c r="G357" s="269"/>
      <c r="H357" s="270"/>
      <c r="I357" s="24"/>
      <c r="J357" s="261"/>
    </row>
    <row r="358" spans="1:10" s="260" customFormat="1" hidden="1" x14ac:dyDescent="0.2">
      <c r="A358" s="15" t="s">
        <v>0</v>
      </c>
      <c r="B358" s="277"/>
      <c r="C358" s="246"/>
      <c r="D358" s="246"/>
      <c r="E358" s="273" t="s">
        <v>334</v>
      </c>
      <c r="F358" s="268"/>
      <c r="G358" s="269"/>
      <c r="H358" s="270"/>
      <c r="I358" s="24"/>
      <c r="J358" s="261"/>
    </row>
    <row r="359" spans="1:10" s="260" customFormat="1" ht="22.5" hidden="1" x14ac:dyDescent="0.2">
      <c r="A359" s="15" t="s">
        <v>0</v>
      </c>
      <c r="B359" s="245"/>
      <c r="C359" s="245"/>
      <c r="D359" s="262" t="s">
        <v>108</v>
      </c>
      <c r="E359" s="263" t="s">
        <v>335</v>
      </c>
      <c r="F359" s="264" t="s">
        <v>110</v>
      </c>
      <c r="G359" s="265">
        <v>1</v>
      </c>
      <c r="H359" s="233"/>
      <c r="I359" s="24">
        <f>H359*$G359</f>
        <v>0</v>
      </c>
      <c r="J359" s="261"/>
    </row>
    <row r="360" spans="1:10" s="260" customFormat="1" ht="45" hidden="1" x14ac:dyDescent="0.2">
      <c r="A360" s="15" t="s">
        <v>0</v>
      </c>
      <c r="B360" s="277"/>
      <c r="C360" s="297"/>
      <c r="D360" s="262" t="s">
        <v>111</v>
      </c>
      <c r="E360" s="263" t="s">
        <v>126</v>
      </c>
      <c r="F360" s="264" t="s">
        <v>110</v>
      </c>
      <c r="G360" s="265">
        <v>1</v>
      </c>
      <c r="H360" s="233"/>
      <c r="I360" s="24">
        <f>H360*$G360</f>
        <v>0</v>
      </c>
      <c r="J360" s="261"/>
    </row>
    <row r="361" spans="1:10" s="260" customFormat="1" hidden="1" x14ac:dyDescent="0.2">
      <c r="A361" s="15" t="s">
        <v>0</v>
      </c>
      <c r="B361" s="277"/>
      <c r="C361" s="246"/>
      <c r="D361" s="246"/>
      <c r="E361" s="273"/>
      <c r="F361" s="268"/>
      <c r="G361" s="269"/>
      <c r="H361" s="270"/>
      <c r="I361" s="24"/>
      <c r="J361" s="261"/>
    </row>
    <row r="362" spans="1:10" s="260" customFormat="1" hidden="1" x14ac:dyDescent="0.2">
      <c r="A362" s="15" t="s">
        <v>0</v>
      </c>
      <c r="B362" s="277"/>
      <c r="C362" s="246" t="s">
        <v>250</v>
      </c>
      <c r="D362" s="246" t="s">
        <v>156</v>
      </c>
      <c r="E362" s="274" t="s">
        <v>336</v>
      </c>
      <c r="F362" s="268"/>
      <c r="G362" s="269"/>
      <c r="H362" s="270"/>
      <c r="I362" s="24"/>
      <c r="J362" s="261"/>
    </row>
    <row r="363" spans="1:10" s="260" customFormat="1" ht="22.5" hidden="1" x14ac:dyDescent="0.2">
      <c r="A363" s="15" t="s">
        <v>0</v>
      </c>
      <c r="B363" s="277"/>
      <c r="C363" s="246"/>
      <c r="D363" s="246"/>
      <c r="E363" s="275" t="s">
        <v>337</v>
      </c>
      <c r="F363" s="268"/>
      <c r="G363" s="269"/>
      <c r="H363" s="270"/>
      <c r="I363" s="24"/>
      <c r="J363" s="261"/>
    </row>
    <row r="364" spans="1:10" s="260" customFormat="1" hidden="1" x14ac:dyDescent="0.2">
      <c r="A364" s="15" t="s">
        <v>0</v>
      </c>
      <c r="B364" s="277"/>
      <c r="C364" s="246" t="s">
        <v>250</v>
      </c>
      <c r="D364" s="246" t="s">
        <v>338</v>
      </c>
      <c r="E364" s="275" t="s">
        <v>339</v>
      </c>
      <c r="F364" s="268" t="s">
        <v>136</v>
      </c>
      <c r="G364" s="272">
        <v>1</v>
      </c>
      <c r="H364" s="233"/>
      <c r="I364" s="24">
        <f>H364*$G364</f>
        <v>0</v>
      </c>
      <c r="J364" s="261"/>
    </row>
    <row r="365" spans="1:10" s="260" customFormat="1" hidden="1" x14ac:dyDescent="0.2">
      <c r="A365" s="15" t="s">
        <v>0</v>
      </c>
      <c r="B365" s="277"/>
      <c r="C365" s="246"/>
      <c r="D365" s="246"/>
      <c r="E365" s="275"/>
      <c r="F365" s="268"/>
      <c r="G365" s="269"/>
      <c r="H365" s="270"/>
      <c r="I365" s="24"/>
      <c r="J365" s="261"/>
    </row>
    <row r="366" spans="1:10" s="260" customFormat="1" hidden="1" x14ac:dyDescent="0.2">
      <c r="A366" s="15" t="s">
        <v>0</v>
      </c>
      <c r="B366" s="277"/>
      <c r="C366" s="246" t="s">
        <v>250</v>
      </c>
      <c r="D366" s="246" t="s">
        <v>159</v>
      </c>
      <c r="E366" s="589" t="s">
        <v>340</v>
      </c>
      <c r="F366" s="268"/>
      <c r="G366" s="269"/>
      <c r="H366" s="270"/>
      <c r="I366" s="24"/>
      <c r="J366" s="261"/>
    </row>
    <row r="367" spans="1:10" s="260" customFormat="1" ht="33.75" hidden="1" x14ac:dyDescent="0.2">
      <c r="A367" s="15" t="s">
        <v>0</v>
      </c>
      <c r="B367" s="277"/>
      <c r="C367" s="246"/>
      <c r="D367" s="246"/>
      <c r="E367" s="599" t="s">
        <v>341</v>
      </c>
      <c r="F367" s="268"/>
      <c r="G367" s="269"/>
      <c r="H367" s="270"/>
      <c r="I367" s="24"/>
      <c r="J367" s="261"/>
    </row>
    <row r="368" spans="1:10" s="253" customFormat="1" hidden="1" x14ac:dyDescent="0.2">
      <c r="A368" s="15" t="s">
        <v>0</v>
      </c>
      <c r="B368" s="277"/>
      <c r="C368" s="246" t="s">
        <v>250</v>
      </c>
      <c r="D368" s="600" t="s">
        <v>162</v>
      </c>
      <c r="E368" s="275" t="s">
        <v>342</v>
      </c>
      <c r="F368" s="268" t="s">
        <v>149</v>
      </c>
      <c r="G368" s="269">
        <v>70</v>
      </c>
      <c r="H368" s="233"/>
      <c r="I368" s="24">
        <f>H368*$G368</f>
        <v>0</v>
      </c>
      <c r="J368" s="261"/>
    </row>
    <row r="369" spans="1:10" s="253" customFormat="1" hidden="1" x14ac:dyDescent="0.2">
      <c r="A369" s="15" t="s">
        <v>0</v>
      </c>
      <c r="B369" s="277"/>
      <c r="C369" s="246"/>
      <c r="D369" s="246"/>
      <c r="E369" s="275"/>
      <c r="F369" s="268"/>
      <c r="G369" s="269"/>
      <c r="H369" s="270"/>
      <c r="I369" s="24"/>
      <c r="J369" s="261"/>
    </row>
    <row r="370" spans="1:10" s="253" customFormat="1" hidden="1" x14ac:dyDescent="0.2">
      <c r="A370" s="15" t="s">
        <v>0</v>
      </c>
      <c r="B370" s="277"/>
      <c r="C370" s="246" t="s">
        <v>250</v>
      </c>
      <c r="D370" s="246" t="s">
        <v>164</v>
      </c>
      <c r="E370" s="589" t="s">
        <v>343</v>
      </c>
      <c r="F370" s="268" t="s">
        <v>344</v>
      </c>
      <c r="G370" s="269">
        <v>20</v>
      </c>
      <c r="H370" s="233"/>
      <c r="I370" s="24">
        <f>H370*$G370</f>
        <v>0</v>
      </c>
      <c r="J370" s="261"/>
    </row>
    <row r="371" spans="1:10" s="253" customFormat="1" ht="33.75" hidden="1" x14ac:dyDescent="0.2">
      <c r="A371" s="15" t="s">
        <v>0</v>
      </c>
      <c r="B371" s="277"/>
      <c r="C371" s="246"/>
      <c r="D371" s="246"/>
      <c r="E371" s="599" t="s">
        <v>345</v>
      </c>
      <c r="F371" s="268"/>
      <c r="G371" s="269"/>
      <c r="H371" s="270"/>
      <c r="I371" s="24"/>
      <c r="J371" s="261"/>
    </row>
    <row r="372" spans="1:10" s="253" customFormat="1" hidden="1" x14ac:dyDescent="0.2">
      <c r="A372" s="15" t="s">
        <v>0</v>
      </c>
      <c r="B372" s="277"/>
      <c r="C372" s="246"/>
      <c r="D372" s="246"/>
      <c r="E372" s="599"/>
      <c r="F372" s="268"/>
      <c r="G372" s="269"/>
      <c r="H372" s="270"/>
      <c r="I372" s="24"/>
      <c r="J372" s="261"/>
    </row>
    <row r="373" spans="1:10" s="253" customFormat="1" hidden="1" x14ac:dyDescent="0.2">
      <c r="A373" s="15" t="s">
        <v>0</v>
      </c>
      <c r="B373" s="277"/>
      <c r="C373" s="246" t="s">
        <v>250</v>
      </c>
      <c r="D373" s="246" t="s">
        <v>169</v>
      </c>
      <c r="E373" s="601" t="s">
        <v>346</v>
      </c>
      <c r="F373" s="268"/>
      <c r="G373" s="269"/>
      <c r="H373" s="270"/>
      <c r="I373" s="24"/>
      <c r="J373" s="261"/>
    </row>
    <row r="374" spans="1:10" s="253" customFormat="1" ht="22.5" hidden="1" x14ac:dyDescent="0.2">
      <c r="A374" s="15" t="s">
        <v>0</v>
      </c>
      <c r="B374" s="277"/>
      <c r="C374" s="246"/>
      <c r="D374" s="246"/>
      <c r="E374" s="597" t="s">
        <v>347</v>
      </c>
      <c r="F374" s="268"/>
      <c r="G374" s="269"/>
      <c r="H374" s="270"/>
      <c r="I374" s="24"/>
      <c r="J374" s="261"/>
    </row>
    <row r="375" spans="1:10" s="253" customFormat="1" ht="22.5" hidden="1" x14ac:dyDescent="0.2">
      <c r="A375" s="15" t="s">
        <v>0</v>
      </c>
      <c r="B375" s="277"/>
      <c r="C375" s="246"/>
      <c r="D375" s="246"/>
      <c r="E375" s="597" t="s">
        <v>348</v>
      </c>
      <c r="F375" s="268"/>
      <c r="G375" s="269"/>
      <c r="H375" s="270"/>
      <c r="I375" s="24"/>
      <c r="J375" s="261"/>
    </row>
    <row r="376" spans="1:10" s="253" customFormat="1" hidden="1" x14ac:dyDescent="0.2">
      <c r="A376" s="15" t="s">
        <v>0</v>
      </c>
      <c r="B376" s="277"/>
      <c r="C376" s="246" t="s">
        <v>250</v>
      </c>
      <c r="D376" s="246" t="s">
        <v>349</v>
      </c>
      <c r="E376" s="597" t="s">
        <v>350</v>
      </c>
      <c r="F376" s="268" t="s">
        <v>149</v>
      </c>
      <c r="G376" s="269">
        <v>35</v>
      </c>
      <c r="H376" s="233"/>
      <c r="I376" s="24">
        <f>H376*$G376</f>
        <v>0</v>
      </c>
      <c r="J376" s="261"/>
    </row>
    <row r="377" spans="1:10" s="253" customFormat="1" hidden="1" x14ac:dyDescent="0.2">
      <c r="A377" s="15" t="s">
        <v>0</v>
      </c>
      <c r="B377" s="277"/>
      <c r="C377" s="246"/>
      <c r="D377" s="246"/>
      <c r="E377" s="587"/>
      <c r="F377" s="268"/>
      <c r="G377" s="269"/>
      <c r="H377" s="270"/>
      <c r="I377" s="24"/>
      <c r="J377" s="261"/>
    </row>
    <row r="378" spans="1:10" s="253" customFormat="1" hidden="1" x14ac:dyDescent="0.2">
      <c r="A378" s="15" t="s">
        <v>0</v>
      </c>
      <c r="B378" s="277"/>
      <c r="C378" s="246" t="s">
        <v>250</v>
      </c>
      <c r="D378" s="246" t="s">
        <v>173</v>
      </c>
      <c r="E378" s="598" t="s">
        <v>351</v>
      </c>
      <c r="F378" s="268"/>
      <c r="G378" s="269"/>
      <c r="H378" s="270"/>
      <c r="I378" s="24"/>
      <c r="J378" s="261"/>
    </row>
    <row r="379" spans="1:10" s="253" customFormat="1" ht="22.5" hidden="1" x14ac:dyDescent="0.2">
      <c r="A379" s="15" t="s">
        <v>0</v>
      </c>
      <c r="B379" s="277"/>
      <c r="C379" s="246"/>
      <c r="D379" s="246"/>
      <c r="E379" s="275" t="s">
        <v>352</v>
      </c>
      <c r="F379" s="268"/>
      <c r="G379" s="269"/>
      <c r="H379" s="270"/>
      <c r="I379" s="24"/>
      <c r="J379" s="261"/>
    </row>
    <row r="380" spans="1:10" s="253" customFormat="1" hidden="1" x14ac:dyDescent="0.2">
      <c r="A380" s="15" t="s">
        <v>0</v>
      </c>
      <c r="B380" s="277"/>
      <c r="C380" s="246" t="s">
        <v>250</v>
      </c>
      <c r="D380" s="246" t="s">
        <v>176</v>
      </c>
      <c r="E380" s="275" t="s">
        <v>353</v>
      </c>
      <c r="F380" s="268" t="s">
        <v>149</v>
      </c>
      <c r="G380" s="269">
        <v>25</v>
      </c>
      <c r="H380" s="233"/>
      <c r="I380" s="24">
        <f>H380*$G380</f>
        <v>0</v>
      </c>
      <c r="J380" s="261"/>
    </row>
    <row r="381" spans="1:10" s="253" customFormat="1" hidden="1" x14ac:dyDescent="0.2">
      <c r="A381" s="15" t="s">
        <v>0</v>
      </c>
      <c r="B381" s="277"/>
      <c r="C381" s="246"/>
      <c r="D381" s="246"/>
      <c r="E381" s="275"/>
      <c r="F381" s="268"/>
      <c r="G381" s="269"/>
      <c r="H381" s="270"/>
      <c r="I381" s="24"/>
      <c r="J381" s="261"/>
    </row>
    <row r="382" spans="1:10" s="253" customFormat="1" hidden="1" x14ac:dyDescent="0.2">
      <c r="A382" s="15" t="s">
        <v>0</v>
      </c>
      <c r="B382" s="277"/>
      <c r="C382" s="246" t="s">
        <v>250</v>
      </c>
      <c r="D382" s="246" t="s">
        <v>178</v>
      </c>
      <c r="E382" s="589" t="s">
        <v>354</v>
      </c>
      <c r="F382" s="268" t="s">
        <v>355</v>
      </c>
      <c r="G382" s="269">
        <v>200</v>
      </c>
      <c r="H382" s="233"/>
      <c r="I382" s="24">
        <f>H382*$G382</f>
        <v>0</v>
      </c>
      <c r="J382" s="261"/>
    </row>
    <row r="383" spans="1:10" s="253" customFormat="1" hidden="1" x14ac:dyDescent="0.2">
      <c r="A383" s="15" t="s">
        <v>0</v>
      </c>
      <c r="B383" s="277"/>
      <c r="C383" s="246"/>
      <c r="D383" s="246"/>
      <c r="E383" s="275" t="s">
        <v>356</v>
      </c>
      <c r="F383" s="268"/>
      <c r="G383" s="269"/>
      <c r="H383" s="270"/>
      <c r="I383" s="24"/>
      <c r="J383" s="261"/>
    </row>
    <row r="384" spans="1:10" s="260" customFormat="1" hidden="1" x14ac:dyDescent="0.2">
      <c r="A384" s="15" t="s">
        <v>0</v>
      </c>
      <c r="B384" s="277"/>
      <c r="C384" s="246"/>
      <c r="D384" s="246"/>
      <c r="E384" s="275"/>
      <c r="F384" s="268"/>
      <c r="G384" s="269"/>
      <c r="H384" s="270"/>
      <c r="I384" s="24"/>
      <c r="J384" s="261"/>
    </row>
    <row r="385" spans="1:10" s="260" customFormat="1" hidden="1" x14ac:dyDescent="0.2">
      <c r="A385" s="15" t="s">
        <v>0</v>
      </c>
      <c r="B385" s="277"/>
      <c r="C385" s="246" t="s">
        <v>250</v>
      </c>
      <c r="D385" s="246" t="s">
        <v>182</v>
      </c>
      <c r="E385" s="589" t="s">
        <v>357</v>
      </c>
      <c r="F385" s="268" t="s">
        <v>358</v>
      </c>
      <c r="G385" s="269">
        <v>100</v>
      </c>
      <c r="H385" s="233"/>
      <c r="I385" s="24">
        <f>H385*$G385</f>
        <v>0</v>
      </c>
      <c r="J385" s="261"/>
    </row>
    <row r="386" spans="1:10" s="260" customFormat="1" ht="33.75" hidden="1" x14ac:dyDescent="0.2">
      <c r="A386" s="15" t="s">
        <v>0</v>
      </c>
      <c r="B386" s="277"/>
      <c r="C386" s="246"/>
      <c r="D386" s="246"/>
      <c r="E386" s="282" t="s">
        <v>359</v>
      </c>
      <c r="F386" s="268"/>
      <c r="G386" s="269"/>
      <c r="H386" s="270"/>
      <c r="I386" s="24"/>
      <c r="J386" s="261"/>
    </row>
    <row r="387" spans="1:10" s="260" customFormat="1" hidden="1" x14ac:dyDescent="0.2">
      <c r="A387" s="15" t="s">
        <v>0</v>
      </c>
      <c r="B387" s="277"/>
      <c r="C387" s="246"/>
      <c r="D387" s="246"/>
      <c r="E387" s="282"/>
      <c r="F387" s="268"/>
      <c r="G387" s="269"/>
      <c r="H387" s="270"/>
      <c r="I387" s="24"/>
      <c r="J387" s="261"/>
    </row>
    <row r="388" spans="1:10" s="260" customFormat="1" hidden="1" x14ac:dyDescent="0.2">
      <c r="A388" s="15" t="s">
        <v>0</v>
      </c>
      <c r="B388" s="277"/>
      <c r="C388" s="246" t="s">
        <v>250</v>
      </c>
      <c r="D388" s="246" t="s">
        <v>187</v>
      </c>
      <c r="E388" s="247" t="s">
        <v>203</v>
      </c>
      <c r="F388" s="268" t="s">
        <v>110</v>
      </c>
      <c r="G388" s="272">
        <v>1</v>
      </c>
      <c r="H388" s="233"/>
      <c r="I388" s="24">
        <f>H388*$G388</f>
        <v>0</v>
      </c>
      <c r="J388" s="261"/>
    </row>
    <row r="389" spans="1:10" s="260" customFormat="1" ht="33.75" hidden="1" x14ac:dyDescent="0.2">
      <c r="A389" s="15" t="s">
        <v>0</v>
      </c>
      <c r="B389" s="277"/>
      <c r="C389" s="246"/>
      <c r="D389" s="246"/>
      <c r="E389" s="282" t="s">
        <v>360</v>
      </c>
      <c r="F389" s="268"/>
      <c r="G389" s="269"/>
      <c r="H389" s="270"/>
      <c r="I389" s="24"/>
      <c r="J389" s="261"/>
    </row>
    <row r="390" spans="1:10" s="260" customFormat="1" hidden="1" x14ac:dyDescent="0.2">
      <c r="A390" s="15" t="s">
        <v>0</v>
      </c>
      <c r="B390" s="277"/>
      <c r="C390" s="246"/>
      <c r="D390" s="246"/>
      <c r="E390" s="602"/>
      <c r="F390" s="268"/>
      <c r="G390" s="269"/>
      <c r="H390" s="270"/>
      <c r="I390" s="24"/>
      <c r="J390" s="261"/>
    </row>
    <row r="391" spans="1:10" s="260" customFormat="1" hidden="1" x14ac:dyDescent="0.2">
      <c r="A391" s="15" t="s">
        <v>0</v>
      </c>
      <c r="B391" s="277"/>
      <c r="C391" s="246" t="s">
        <v>250</v>
      </c>
      <c r="D391" s="246" t="s">
        <v>190</v>
      </c>
      <c r="E391" s="589" t="s">
        <v>361</v>
      </c>
      <c r="F391" s="268" t="s">
        <v>110</v>
      </c>
      <c r="G391" s="272">
        <v>1</v>
      </c>
      <c r="H391" s="233"/>
      <c r="I391" s="24">
        <f>H391*$G391</f>
        <v>0</v>
      </c>
      <c r="J391" s="261"/>
    </row>
    <row r="392" spans="1:10" s="260" customFormat="1" hidden="1" x14ac:dyDescent="0.2">
      <c r="A392" s="15" t="s">
        <v>0</v>
      </c>
      <c r="B392" s="277"/>
      <c r="C392" s="246"/>
      <c r="D392" s="246"/>
      <c r="E392" s="275" t="s">
        <v>362</v>
      </c>
      <c r="F392" s="268"/>
      <c r="G392" s="269"/>
      <c r="H392" s="270"/>
      <c r="I392" s="24"/>
      <c r="J392" s="261"/>
    </row>
    <row r="393" spans="1:10" s="260" customFormat="1" hidden="1" x14ac:dyDescent="0.2">
      <c r="A393" s="15" t="s">
        <v>0</v>
      </c>
      <c r="B393" s="277"/>
      <c r="C393" s="246"/>
      <c r="D393" s="246"/>
      <c r="E393" s="275" t="s">
        <v>363</v>
      </c>
      <c r="F393" s="268"/>
      <c r="G393" s="269"/>
      <c r="H393" s="270"/>
      <c r="I393" s="24"/>
      <c r="J393" s="261"/>
    </row>
    <row r="394" spans="1:10" s="260" customFormat="1" hidden="1" x14ac:dyDescent="0.2">
      <c r="A394" s="15" t="s">
        <v>0</v>
      </c>
      <c r="B394" s="277"/>
      <c r="C394" s="246"/>
      <c r="D394" s="246"/>
      <c r="E394" s="275"/>
      <c r="F394" s="268"/>
      <c r="G394" s="269"/>
      <c r="H394" s="270"/>
      <c r="I394" s="24"/>
      <c r="J394" s="261"/>
    </row>
    <row r="395" spans="1:10" s="260" customFormat="1" hidden="1" x14ac:dyDescent="0.2">
      <c r="A395" s="15" t="s">
        <v>0</v>
      </c>
      <c r="B395" s="277"/>
      <c r="C395" s="246" t="s">
        <v>250</v>
      </c>
      <c r="D395" s="246" t="s">
        <v>193</v>
      </c>
      <c r="E395" s="589" t="s">
        <v>364</v>
      </c>
      <c r="F395" s="268" t="s">
        <v>110</v>
      </c>
      <c r="G395" s="272">
        <v>1</v>
      </c>
      <c r="H395" s="233"/>
      <c r="I395" s="24">
        <f>H395*$G395</f>
        <v>0</v>
      </c>
      <c r="J395" s="261"/>
    </row>
    <row r="396" spans="1:10" s="260" customFormat="1" ht="22.5" hidden="1" x14ac:dyDescent="0.2">
      <c r="A396" s="15" t="s">
        <v>0</v>
      </c>
      <c r="B396" s="277"/>
      <c r="C396" s="246"/>
      <c r="D396" s="246"/>
      <c r="E396" s="275" t="s">
        <v>365</v>
      </c>
      <c r="F396" s="268"/>
      <c r="G396" s="269"/>
      <c r="H396" s="270"/>
      <c r="I396" s="24"/>
      <c r="J396" s="261"/>
    </row>
    <row r="397" spans="1:10" s="260" customFormat="1" hidden="1" x14ac:dyDescent="0.2">
      <c r="A397" s="15" t="s">
        <v>0</v>
      </c>
      <c r="B397" s="277"/>
      <c r="C397" s="246"/>
      <c r="D397" s="246"/>
      <c r="E397" s="275"/>
      <c r="F397" s="268"/>
      <c r="G397" s="269"/>
      <c r="H397" s="270"/>
      <c r="I397" s="24"/>
      <c r="J397" s="261"/>
    </row>
    <row r="398" spans="1:10" s="260" customFormat="1" hidden="1" x14ac:dyDescent="0.2">
      <c r="A398" s="15" t="s">
        <v>0</v>
      </c>
      <c r="B398" s="277"/>
      <c r="C398" s="246" t="s">
        <v>250</v>
      </c>
      <c r="D398" s="246" t="s">
        <v>197</v>
      </c>
      <c r="E398" s="589" t="s">
        <v>366</v>
      </c>
      <c r="F398" s="268" t="s">
        <v>110</v>
      </c>
      <c r="G398" s="272">
        <v>1</v>
      </c>
      <c r="H398" s="233"/>
      <c r="I398" s="24">
        <f>H398*$G398</f>
        <v>0</v>
      </c>
      <c r="J398" s="261"/>
    </row>
    <row r="399" spans="1:10" s="260" customFormat="1" hidden="1" x14ac:dyDescent="0.2">
      <c r="A399" s="15" t="s">
        <v>0</v>
      </c>
      <c r="B399" s="277"/>
      <c r="C399" s="246"/>
      <c r="D399" s="246"/>
      <c r="E399" s="275" t="s">
        <v>367</v>
      </c>
      <c r="F399" s="268"/>
      <c r="G399" s="269"/>
      <c r="H399" s="270"/>
      <c r="I399" s="24"/>
      <c r="J399" s="261"/>
    </row>
    <row r="400" spans="1:10" s="253" customFormat="1" hidden="1" x14ac:dyDescent="0.2">
      <c r="A400" s="15" t="s">
        <v>0</v>
      </c>
      <c r="B400" s="277"/>
      <c r="C400" s="246"/>
      <c r="D400" s="246"/>
      <c r="E400" s="275" t="s">
        <v>368</v>
      </c>
      <c r="F400" s="268"/>
      <c r="G400" s="269"/>
      <c r="H400" s="270"/>
      <c r="I400" s="24"/>
      <c r="J400" s="261"/>
    </row>
    <row r="401" spans="1:10" s="253" customFormat="1" hidden="1" x14ac:dyDescent="0.2">
      <c r="A401" s="15" t="s">
        <v>0</v>
      </c>
      <c r="B401" s="277"/>
      <c r="C401" s="246"/>
      <c r="D401" s="246"/>
      <c r="E401" s="275" t="s">
        <v>369</v>
      </c>
      <c r="F401" s="268"/>
      <c r="G401" s="269"/>
      <c r="H401" s="270"/>
      <c r="I401" s="24"/>
      <c r="J401" s="261"/>
    </row>
    <row r="402" spans="1:10" s="253" customFormat="1" hidden="1" x14ac:dyDescent="0.2">
      <c r="A402" s="15" t="s">
        <v>0</v>
      </c>
      <c r="B402" s="277"/>
      <c r="C402" s="246"/>
      <c r="D402" s="246"/>
      <c r="E402" s="275" t="s">
        <v>370</v>
      </c>
      <c r="F402" s="268"/>
      <c r="G402" s="269"/>
      <c r="H402" s="270"/>
      <c r="I402" s="24"/>
      <c r="J402" s="261"/>
    </row>
    <row r="403" spans="1:10" s="253" customFormat="1" hidden="1" x14ac:dyDescent="0.2">
      <c r="A403" s="15" t="s">
        <v>0</v>
      </c>
      <c r="B403" s="277"/>
      <c r="C403" s="246"/>
      <c r="D403" s="246"/>
      <c r="E403" s="275" t="s">
        <v>371</v>
      </c>
      <c r="F403" s="268"/>
      <c r="G403" s="269"/>
      <c r="H403" s="270"/>
      <c r="I403" s="24"/>
      <c r="J403" s="261"/>
    </row>
    <row r="404" spans="1:10" s="253" customFormat="1" hidden="1" x14ac:dyDescent="0.2">
      <c r="A404" s="15" t="s">
        <v>0</v>
      </c>
      <c r="B404" s="277"/>
      <c r="C404" s="246"/>
      <c r="D404" s="246"/>
      <c r="E404" s="603"/>
      <c r="F404" s="268"/>
      <c r="G404" s="269"/>
      <c r="H404" s="270"/>
      <c r="I404" s="24"/>
      <c r="J404" s="261"/>
    </row>
    <row r="405" spans="1:10" s="253" customFormat="1" hidden="1" x14ac:dyDescent="0.2">
      <c r="A405" s="15" t="s">
        <v>221</v>
      </c>
      <c r="B405" s="277"/>
      <c r="C405" s="246" t="str">
        <f>C264</f>
        <v>V-B-1.</v>
      </c>
      <c r="D405" s="246"/>
      <c r="E405" s="589" t="str">
        <f>E264&amp; "-ukupno:"</f>
        <v>KROVNA PLINSKA KOTLOVNICA-ukupno:</v>
      </c>
      <c r="F405" s="268"/>
      <c r="G405" s="269"/>
      <c r="H405" s="270"/>
      <c r="I405" s="604">
        <f>SUM(I296:I404)</f>
        <v>0</v>
      </c>
      <c r="J405" s="261"/>
    </row>
    <row r="406" spans="1:10" s="253" customFormat="1" hidden="1" x14ac:dyDescent="0.2">
      <c r="A406" s="15" t="s">
        <v>0</v>
      </c>
      <c r="B406" s="277"/>
      <c r="C406" s="246"/>
      <c r="D406" s="246"/>
      <c r="E406" s="267"/>
      <c r="F406" s="268"/>
      <c r="G406" s="269"/>
      <c r="H406" s="270"/>
      <c r="I406" s="271"/>
      <c r="J406" s="261"/>
    </row>
    <row r="407" spans="1:10" s="253" customFormat="1" hidden="1" x14ac:dyDescent="0.2">
      <c r="A407" s="15" t="s">
        <v>0</v>
      </c>
      <c r="B407" s="277"/>
      <c r="C407" s="246"/>
      <c r="D407" s="246"/>
      <c r="E407" s="267"/>
      <c r="F407" s="268"/>
      <c r="G407" s="269"/>
      <c r="H407" s="270"/>
      <c r="I407" s="271"/>
      <c r="J407" s="261"/>
    </row>
    <row r="408" spans="1:10" s="253" customFormat="1" hidden="1" x14ac:dyDescent="0.2">
      <c r="A408" s="15" t="s">
        <v>0</v>
      </c>
      <c r="B408" s="277"/>
      <c r="C408" s="246"/>
      <c r="D408" s="246"/>
      <c r="E408" s="267"/>
      <c r="F408" s="268"/>
      <c r="G408" s="269"/>
      <c r="H408" s="270"/>
      <c r="I408" s="271"/>
      <c r="J408" s="261"/>
    </row>
    <row r="409" spans="1:10" s="253" customFormat="1" hidden="1" x14ac:dyDescent="0.2">
      <c r="A409" s="15" t="s">
        <v>0</v>
      </c>
      <c r="B409" s="277"/>
      <c r="C409" s="246" t="s">
        <v>372</v>
      </c>
      <c r="D409" s="285"/>
      <c r="E409" s="286" t="s">
        <v>373</v>
      </c>
      <c r="F409" s="287"/>
      <c r="G409" s="288"/>
      <c r="H409" s="289"/>
      <c r="I409" s="290"/>
      <c r="J409" s="291"/>
    </row>
    <row r="410" spans="1:10" s="253" customFormat="1" hidden="1" x14ac:dyDescent="0.2">
      <c r="A410" s="15" t="s">
        <v>0</v>
      </c>
      <c r="B410" s="277"/>
      <c r="C410" s="246"/>
      <c r="D410" s="246"/>
      <c r="E410" s="267"/>
      <c r="F410" s="268"/>
      <c r="G410" s="269"/>
      <c r="H410" s="270"/>
      <c r="I410" s="271"/>
      <c r="J410" s="261"/>
    </row>
    <row r="411" spans="1:10" s="253" customFormat="1" x14ac:dyDescent="0.2">
      <c r="A411" s="15" t="s">
        <v>0</v>
      </c>
      <c r="B411" s="245" t="s">
        <v>374</v>
      </c>
      <c r="C411" s="246" t="s">
        <v>372</v>
      </c>
      <c r="D411" s="246" t="s">
        <v>375</v>
      </c>
      <c r="E411" s="267" t="s">
        <v>376</v>
      </c>
      <c r="F411" s="268"/>
      <c r="G411" s="269"/>
      <c r="H411" s="270"/>
      <c r="I411" s="24"/>
      <c r="J411" s="261"/>
    </row>
    <row r="412" spans="1:10" s="253" customFormat="1" x14ac:dyDescent="0.2">
      <c r="A412" s="15" t="s">
        <v>0</v>
      </c>
      <c r="B412" s="245" t="s">
        <v>374</v>
      </c>
      <c r="C412" s="246"/>
      <c r="D412" s="246"/>
      <c r="E412" s="275" t="s">
        <v>377</v>
      </c>
      <c r="F412" s="268"/>
      <c r="G412" s="269"/>
      <c r="H412" s="270"/>
      <c r="I412" s="271"/>
      <c r="J412" s="261"/>
    </row>
    <row r="413" spans="1:10" s="253" customFormat="1" x14ac:dyDescent="0.2">
      <c r="A413" s="15" t="s">
        <v>0</v>
      </c>
      <c r="B413" s="245" t="s">
        <v>374</v>
      </c>
      <c r="C413" s="246"/>
      <c r="D413" s="246"/>
      <c r="E413" s="275" t="s">
        <v>378</v>
      </c>
      <c r="F413" s="268"/>
      <c r="G413" s="269"/>
      <c r="H413" s="270"/>
      <c r="I413" s="271"/>
      <c r="J413" s="261"/>
    </row>
    <row r="414" spans="1:10" s="253" customFormat="1" x14ac:dyDescent="0.2">
      <c r="A414" s="15" t="s">
        <v>0</v>
      </c>
      <c r="B414" s="245" t="s">
        <v>374</v>
      </c>
      <c r="C414" s="246"/>
      <c r="D414" s="246"/>
      <c r="E414" s="275" t="s">
        <v>379</v>
      </c>
      <c r="F414" s="268"/>
      <c r="G414" s="269"/>
      <c r="H414" s="270"/>
      <c r="I414" s="271"/>
      <c r="J414" s="261"/>
    </row>
    <row r="415" spans="1:10" s="253" customFormat="1" ht="22.5" x14ac:dyDescent="0.2">
      <c r="A415" s="15" t="s">
        <v>0</v>
      </c>
      <c r="B415" s="245" t="s">
        <v>374</v>
      </c>
      <c r="C415" s="246"/>
      <c r="D415" s="246"/>
      <c r="E415" s="275" t="s">
        <v>380</v>
      </c>
      <c r="F415" s="268"/>
      <c r="G415" s="269"/>
      <c r="H415" s="270"/>
      <c r="I415" s="271"/>
      <c r="J415" s="261"/>
    </row>
    <row r="416" spans="1:10" s="253" customFormat="1" x14ac:dyDescent="0.2">
      <c r="A416" s="15" t="s">
        <v>0</v>
      </c>
      <c r="B416" s="245" t="s">
        <v>374</v>
      </c>
      <c r="C416" s="246"/>
      <c r="D416" s="246"/>
      <c r="E416" s="275" t="s">
        <v>381</v>
      </c>
      <c r="F416" s="268"/>
      <c r="G416" s="269"/>
      <c r="H416" s="270"/>
      <c r="I416" s="271"/>
      <c r="J416" s="261"/>
    </row>
    <row r="417" spans="1:10" s="253" customFormat="1" x14ac:dyDescent="0.2">
      <c r="A417" s="15" t="s">
        <v>0</v>
      </c>
      <c r="B417" s="245" t="s">
        <v>374</v>
      </c>
      <c r="C417" s="246"/>
      <c r="D417" s="246"/>
      <c r="E417" s="275" t="s">
        <v>382</v>
      </c>
      <c r="F417" s="268"/>
      <c r="G417" s="269"/>
      <c r="H417" s="270"/>
      <c r="I417" s="271"/>
      <c r="J417" s="261"/>
    </row>
    <row r="418" spans="1:10" s="253" customFormat="1" x14ac:dyDescent="0.2">
      <c r="A418" s="15" t="s">
        <v>0</v>
      </c>
      <c r="B418" s="245" t="s">
        <v>374</v>
      </c>
      <c r="C418" s="246"/>
      <c r="D418" s="246"/>
      <c r="E418" s="275" t="s">
        <v>383</v>
      </c>
      <c r="F418" s="268"/>
      <c r="G418" s="269"/>
      <c r="H418" s="270"/>
      <c r="I418" s="271"/>
      <c r="J418" s="261"/>
    </row>
    <row r="419" spans="1:10" s="253" customFormat="1" x14ac:dyDescent="0.2">
      <c r="A419" s="15" t="s">
        <v>0</v>
      </c>
      <c r="B419" s="245" t="s">
        <v>374</v>
      </c>
      <c r="C419" s="246"/>
      <c r="D419" s="246"/>
      <c r="E419" s="275" t="s">
        <v>384</v>
      </c>
      <c r="F419" s="268"/>
      <c r="G419" s="269"/>
      <c r="H419" s="270"/>
      <c r="I419" s="271"/>
      <c r="J419" s="261"/>
    </row>
    <row r="420" spans="1:10" s="253" customFormat="1" ht="33.75" x14ac:dyDescent="0.2">
      <c r="A420" s="15" t="s">
        <v>0</v>
      </c>
      <c r="B420" s="245" t="s">
        <v>374</v>
      </c>
      <c r="C420" s="246"/>
      <c r="D420" s="246"/>
      <c r="E420" s="275" t="s">
        <v>385</v>
      </c>
      <c r="F420" s="268"/>
      <c r="G420" s="269"/>
      <c r="H420" s="270"/>
      <c r="I420" s="271"/>
      <c r="J420" s="261"/>
    </row>
    <row r="421" spans="1:10" s="253" customFormat="1" x14ac:dyDescent="0.2">
      <c r="A421" s="15" t="s">
        <v>0</v>
      </c>
      <c r="B421" s="245" t="s">
        <v>374</v>
      </c>
      <c r="C421" s="246"/>
      <c r="D421" s="246"/>
      <c r="E421" s="275" t="s">
        <v>386</v>
      </c>
      <c r="F421" s="268"/>
      <c r="G421" s="269"/>
      <c r="H421" s="270"/>
      <c r="I421" s="271"/>
      <c r="J421" s="261"/>
    </row>
    <row r="422" spans="1:10" s="253" customFormat="1" x14ac:dyDescent="0.2">
      <c r="A422" s="15" t="s">
        <v>0</v>
      </c>
      <c r="B422" s="245" t="s">
        <v>374</v>
      </c>
      <c r="C422" s="246"/>
      <c r="D422" s="246"/>
      <c r="E422" s="275" t="s">
        <v>387</v>
      </c>
      <c r="F422" s="268"/>
      <c r="G422" s="269"/>
      <c r="H422" s="270"/>
      <c r="I422" s="271"/>
      <c r="J422" s="261"/>
    </row>
    <row r="423" spans="1:10" s="253" customFormat="1" x14ac:dyDescent="0.2">
      <c r="A423" s="15" t="s">
        <v>0</v>
      </c>
      <c r="B423" s="245" t="s">
        <v>374</v>
      </c>
      <c r="C423" s="245"/>
      <c r="D423" s="262" t="s">
        <v>108</v>
      </c>
      <c r="E423" s="263" t="s">
        <v>388</v>
      </c>
      <c r="F423" s="264" t="s">
        <v>110</v>
      </c>
      <c r="G423" s="265">
        <v>1</v>
      </c>
      <c r="H423" s="233"/>
      <c r="I423" s="24">
        <f>H423*$G423</f>
        <v>0</v>
      </c>
      <c r="J423" s="261"/>
    </row>
    <row r="424" spans="1:10" s="253" customFormat="1" ht="45" hidden="1" x14ac:dyDescent="0.2">
      <c r="A424" s="15" t="s">
        <v>0</v>
      </c>
      <c r="B424" s="277"/>
      <c r="C424" s="297"/>
      <c r="D424" s="262" t="s">
        <v>111</v>
      </c>
      <c r="E424" s="263" t="s">
        <v>112</v>
      </c>
      <c r="F424" s="264" t="s">
        <v>110</v>
      </c>
      <c r="G424" s="265">
        <v>1</v>
      </c>
      <c r="H424" s="233"/>
      <c r="I424" s="24">
        <f>H424*$G424</f>
        <v>0</v>
      </c>
      <c r="J424" s="261"/>
    </row>
    <row r="425" spans="1:10" s="253" customFormat="1" hidden="1" x14ac:dyDescent="0.2">
      <c r="A425" s="15" t="s">
        <v>0</v>
      </c>
      <c r="B425" s="277"/>
      <c r="C425" s="246"/>
      <c r="D425" s="246"/>
      <c r="E425" s="275"/>
      <c r="F425" s="268"/>
      <c r="G425" s="269"/>
      <c r="H425" s="270"/>
      <c r="I425" s="24"/>
      <c r="J425" s="261"/>
    </row>
    <row r="426" spans="1:10" s="253" customFormat="1" hidden="1" x14ac:dyDescent="0.2">
      <c r="A426" s="15" t="s">
        <v>0</v>
      </c>
      <c r="B426" s="277"/>
      <c r="C426" s="246" t="s">
        <v>372</v>
      </c>
      <c r="D426" s="246" t="s">
        <v>389</v>
      </c>
      <c r="E426" s="589" t="s">
        <v>390</v>
      </c>
      <c r="F426" s="268" t="s">
        <v>344</v>
      </c>
      <c r="G426" s="269">
        <v>22</v>
      </c>
      <c r="H426" s="233"/>
      <c r="I426" s="24">
        <f>H426*$G426</f>
        <v>0</v>
      </c>
      <c r="J426" s="261"/>
    </row>
    <row r="427" spans="1:10" s="253" customFormat="1" ht="22.5" hidden="1" x14ac:dyDescent="0.2">
      <c r="A427" s="15" t="s">
        <v>0</v>
      </c>
      <c r="B427" s="277"/>
      <c r="C427" s="246"/>
      <c r="D427" s="246"/>
      <c r="E427" s="275" t="s">
        <v>391</v>
      </c>
      <c r="F427" s="268"/>
      <c r="G427" s="269"/>
      <c r="H427" s="270"/>
      <c r="I427" s="24"/>
      <c r="J427" s="261"/>
    </row>
    <row r="428" spans="1:10" s="253" customFormat="1" hidden="1" x14ac:dyDescent="0.2">
      <c r="A428" s="15" t="s">
        <v>0</v>
      </c>
      <c r="B428" s="277"/>
      <c r="C428" s="246"/>
      <c r="D428" s="246"/>
      <c r="E428" s="267"/>
      <c r="F428" s="268"/>
      <c r="G428" s="269"/>
      <c r="H428" s="270"/>
      <c r="I428" s="24"/>
      <c r="J428" s="261"/>
    </row>
    <row r="429" spans="1:10" s="253" customFormat="1" x14ac:dyDescent="0.2">
      <c r="A429" s="15" t="s">
        <v>0</v>
      </c>
      <c r="B429" s="245" t="s">
        <v>374</v>
      </c>
      <c r="C429" s="246" t="s">
        <v>372</v>
      </c>
      <c r="D429" s="246" t="s">
        <v>392</v>
      </c>
      <c r="E429" s="267" t="s">
        <v>393</v>
      </c>
      <c r="F429" s="268"/>
      <c r="G429" s="269"/>
      <c r="H429" s="270"/>
      <c r="I429" s="24"/>
      <c r="J429" s="261"/>
    </row>
    <row r="430" spans="1:10" s="253" customFormat="1" x14ac:dyDescent="0.2">
      <c r="A430" s="15" t="s">
        <v>0</v>
      </c>
      <c r="B430" s="245" t="s">
        <v>374</v>
      </c>
      <c r="C430" s="246"/>
      <c r="D430" s="246"/>
      <c r="E430" s="275" t="s">
        <v>377</v>
      </c>
      <c r="F430" s="268"/>
      <c r="G430" s="269"/>
      <c r="H430" s="270"/>
      <c r="I430" s="24"/>
      <c r="J430" s="261"/>
    </row>
    <row r="431" spans="1:10" s="253" customFormat="1" x14ac:dyDescent="0.2">
      <c r="A431" s="15" t="s">
        <v>0</v>
      </c>
      <c r="B431" s="245" t="s">
        <v>374</v>
      </c>
      <c r="C431" s="246"/>
      <c r="D431" s="246"/>
      <c r="E431" s="275" t="s">
        <v>378</v>
      </c>
      <c r="F431" s="268"/>
      <c r="G431" s="269"/>
      <c r="H431" s="270"/>
      <c r="I431" s="24"/>
      <c r="J431" s="261"/>
    </row>
    <row r="432" spans="1:10" s="253" customFormat="1" x14ac:dyDescent="0.2">
      <c r="A432" s="15" t="s">
        <v>0</v>
      </c>
      <c r="B432" s="245" t="s">
        <v>374</v>
      </c>
      <c r="C432" s="246"/>
      <c r="D432" s="246"/>
      <c r="E432" s="275" t="s">
        <v>379</v>
      </c>
      <c r="F432" s="268"/>
      <c r="G432" s="269"/>
      <c r="H432" s="270"/>
      <c r="I432" s="24"/>
      <c r="J432" s="261"/>
    </row>
    <row r="433" spans="1:10" s="253" customFormat="1" ht="22.5" x14ac:dyDescent="0.2">
      <c r="A433" s="15" t="s">
        <v>0</v>
      </c>
      <c r="B433" s="245" t="s">
        <v>374</v>
      </c>
      <c r="C433" s="246"/>
      <c r="D433" s="246"/>
      <c r="E433" s="275" t="s">
        <v>394</v>
      </c>
      <c r="F433" s="268"/>
      <c r="G433" s="269"/>
      <c r="H433" s="270"/>
      <c r="I433" s="24"/>
      <c r="J433" s="261"/>
    </row>
    <row r="434" spans="1:10" s="253" customFormat="1" x14ac:dyDescent="0.2">
      <c r="A434" s="15" t="s">
        <v>0</v>
      </c>
      <c r="B434" s="245" t="s">
        <v>374</v>
      </c>
      <c r="C434" s="246"/>
      <c r="D434" s="246"/>
      <c r="E434" s="275" t="s">
        <v>395</v>
      </c>
      <c r="F434" s="268"/>
      <c r="G434" s="269"/>
      <c r="H434" s="270"/>
      <c r="I434" s="24"/>
      <c r="J434" s="261"/>
    </row>
    <row r="435" spans="1:10" s="253" customFormat="1" x14ac:dyDescent="0.2">
      <c r="A435" s="15" t="s">
        <v>0</v>
      </c>
      <c r="B435" s="245" t="s">
        <v>374</v>
      </c>
      <c r="C435" s="246"/>
      <c r="D435" s="246"/>
      <c r="E435" s="275" t="s">
        <v>396</v>
      </c>
      <c r="F435" s="268"/>
      <c r="G435" s="269"/>
      <c r="H435" s="270"/>
      <c r="I435" s="24"/>
      <c r="J435" s="261"/>
    </row>
    <row r="436" spans="1:10" s="253" customFormat="1" x14ac:dyDescent="0.2">
      <c r="A436" s="15" t="s">
        <v>0</v>
      </c>
      <c r="B436" s="245" t="s">
        <v>374</v>
      </c>
      <c r="C436" s="246"/>
      <c r="D436" s="246"/>
      <c r="E436" s="275" t="s">
        <v>397</v>
      </c>
      <c r="F436" s="268"/>
      <c r="G436" s="269"/>
      <c r="H436" s="270"/>
      <c r="I436" s="24"/>
      <c r="J436" s="261"/>
    </row>
    <row r="437" spans="1:10" s="253" customFormat="1" x14ac:dyDescent="0.2">
      <c r="A437" s="15" t="s">
        <v>0</v>
      </c>
      <c r="B437" s="245" t="s">
        <v>374</v>
      </c>
      <c r="C437" s="246"/>
      <c r="D437" s="246"/>
      <c r="E437" s="275" t="s">
        <v>398</v>
      </c>
      <c r="F437" s="268"/>
      <c r="G437" s="269"/>
      <c r="H437" s="270"/>
      <c r="I437" s="24"/>
      <c r="J437" s="261"/>
    </row>
    <row r="438" spans="1:10" s="253" customFormat="1" ht="33.75" x14ac:dyDescent="0.2">
      <c r="A438" s="15" t="s">
        <v>0</v>
      </c>
      <c r="B438" s="245" t="s">
        <v>374</v>
      </c>
      <c r="C438" s="246"/>
      <c r="D438" s="246"/>
      <c r="E438" s="275" t="s">
        <v>385</v>
      </c>
      <c r="F438" s="268"/>
      <c r="G438" s="269"/>
      <c r="H438" s="270"/>
      <c r="I438" s="24"/>
      <c r="J438" s="261"/>
    </row>
    <row r="439" spans="1:10" s="253" customFormat="1" x14ac:dyDescent="0.2">
      <c r="A439" s="15" t="s">
        <v>0</v>
      </c>
      <c r="B439" s="245" t="s">
        <v>374</v>
      </c>
      <c r="C439" s="246"/>
      <c r="D439" s="246"/>
      <c r="E439" s="275" t="s">
        <v>386</v>
      </c>
      <c r="F439" s="268"/>
      <c r="G439" s="269"/>
      <c r="H439" s="270"/>
      <c r="I439" s="24"/>
      <c r="J439" s="261"/>
    </row>
    <row r="440" spans="1:10" s="253" customFormat="1" x14ac:dyDescent="0.2">
      <c r="A440" s="15" t="s">
        <v>0</v>
      </c>
      <c r="B440" s="245" t="s">
        <v>374</v>
      </c>
      <c r="C440" s="246"/>
      <c r="D440" s="246"/>
      <c r="E440" s="275" t="s">
        <v>387</v>
      </c>
      <c r="F440" s="268"/>
      <c r="G440" s="269"/>
      <c r="H440" s="270"/>
      <c r="I440" s="24"/>
      <c r="J440" s="261"/>
    </row>
    <row r="441" spans="1:10" s="253" customFormat="1" ht="22.5" x14ac:dyDescent="0.2">
      <c r="A441" s="15" t="s">
        <v>0</v>
      </c>
      <c r="B441" s="245" t="s">
        <v>374</v>
      </c>
      <c r="C441" s="245"/>
      <c r="D441" s="262" t="s">
        <v>108</v>
      </c>
      <c r="E441" s="263" t="s">
        <v>399</v>
      </c>
      <c r="F441" s="264" t="s">
        <v>110</v>
      </c>
      <c r="G441" s="265">
        <v>1</v>
      </c>
      <c r="H441" s="233"/>
      <c r="I441" s="24">
        <f>H441*$G441</f>
        <v>0</v>
      </c>
      <c r="J441" s="261"/>
    </row>
    <row r="442" spans="1:10" s="253" customFormat="1" ht="45" hidden="1" x14ac:dyDescent="0.2">
      <c r="A442" s="15" t="s">
        <v>0</v>
      </c>
      <c r="B442" s="277"/>
      <c r="C442" s="297"/>
      <c r="D442" s="262" t="s">
        <v>111</v>
      </c>
      <c r="E442" s="263" t="s">
        <v>112</v>
      </c>
      <c r="F442" s="264" t="s">
        <v>110</v>
      </c>
      <c r="G442" s="265">
        <v>1</v>
      </c>
      <c r="H442" s="233"/>
      <c r="I442" s="24">
        <f>H442*$G442</f>
        <v>0</v>
      </c>
      <c r="J442" s="261"/>
    </row>
    <row r="443" spans="1:10" s="253" customFormat="1" hidden="1" x14ac:dyDescent="0.2">
      <c r="A443" s="15" t="s">
        <v>0</v>
      </c>
      <c r="B443" s="277"/>
      <c r="C443" s="246"/>
      <c r="D443" s="246"/>
      <c r="E443" s="267"/>
      <c r="F443" s="268"/>
      <c r="G443" s="269"/>
      <c r="H443" s="270"/>
      <c r="I443" s="24"/>
      <c r="J443" s="261"/>
    </row>
    <row r="444" spans="1:10" s="253" customFormat="1" hidden="1" x14ac:dyDescent="0.2">
      <c r="A444" s="15" t="s">
        <v>0</v>
      </c>
      <c r="B444" s="277"/>
      <c r="C444" s="246" t="s">
        <v>372</v>
      </c>
      <c r="D444" s="600" t="s">
        <v>400</v>
      </c>
      <c r="E444" s="589" t="s">
        <v>401</v>
      </c>
      <c r="F444" s="268" t="s">
        <v>344</v>
      </c>
      <c r="G444" s="269">
        <v>27</v>
      </c>
      <c r="H444" s="233"/>
      <c r="I444" s="24">
        <f>H444*$G444</f>
        <v>0</v>
      </c>
      <c r="J444" s="261"/>
    </row>
    <row r="445" spans="1:10" s="253" customFormat="1" ht="22.5" hidden="1" x14ac:dyDescent="0.2">
      <c r="A445" s="15" t="s">
        <v>0</v>
      </c>
      <c r="B445" s="277"/>
      <c r="C445" s="246"/>
      <c r="D445" s="246"/>
      <c r="E445" s="275" t="s">
        <v>391</v>
      </c>
      <c r="F445" s="268"/>
      <c r="G445" s="269"/>
      <c r="H445" s="270"/>
      <c r="I445" s="24"/>
      <c r="J445" s="261"/>
    </row>
    <row r="446" spans="1:10" s="253" customFormat="1" hidden="1" x14ac:dyDescent="0.2">
      <c r="A446" s="15" t="s">
        <v>0</v>
      </c>
      <c r="B446" s="277"/>
      <c r="C446" s="246"/>
      <c r="D446" s="246"/>
      <c r="E446" s="267"/>
      <c r="F446" s="268"/>
      <c r="G446" s="269"/>
      <c r="H446" s="270"/>
      <c r="I446" s="24"/>
      <c r="J446" s="261"/>
    </row>
    <row r="447" spans="1:10" s="253" customFormat="1" hidden="1" x14ac:dyDescent="0.2">
      <c r="A447" s="15" t="s">
        <v>0</v>
      </c>
      <c r="B447" s="245"/>
      <c r="C447" s="246" t="s">
        <v>372</v>
      </c>
      <c r="D447" s="246" t="s">
        <v>127</v>
      </c>
      <c r="E447" s="267" t="s">
        <v>402</v>
      </c>
      <c r="F447" s="268"/>
      <c r="G447" s="269"/>
      <c r="H447" s="270"/>
      <c r="I447" s="24"/>
      <c r="J447" s="261"/>
    </row>
    <row r="448" spans="1:10" s="253" customFormat="1" ht="22.5" hidden="1" x14ac:dyDescent="0.2">
      <c r="A448" s="15" t="s">
        <v>0</v>
      </c>
      <c r="B448" s="277"/>
      <c r="C448" s="246"/>
      <c r="D448" s="246"/>
      <c r="E448" s="280" t="s">
        <v>403</v>
      </c>
      <c r="F448" s="268"/>
      <c r="G448" s="269"/>
      <c r="H448" s="270"/>
      <c r="I448" s="24"/>
      <c r="J448" s="261"/>
    </row>
    <row r="449" spans="1:10" s="253" customFormat="1" hidden="1" x14ac:dyDescent="0.2">
      <c r="A449" s="15" t="s">
        <v>0</v>
      </c>
      <c r="B449" s="277"/>
      <c r="C449" s="246"/>
      <c r="D449" s="246"/>
      <c r="E449" s="280" t="s">
        <v>404</v>
      </c>
      <c r="F449" s="268"/>
      <c r="G449" s="269"/>
      <c r="H449" s="270"/>
      <c r="I449" s="24"/>
      <c r="J449" s="261"/>
    </row>
    <row r="450" spans="1:10" s="253" customFormat="1" hidden="1" x14ac:dyDescent="0.2">
      <c r="A450" s="15" t="s">
        <v>0</v>
      </c>
      <c r="B450" s="277"/>
      <c r="C450" s="246"/>
      <c r="D450" s="246"/>
      <c r="E450" s="280"/>
      <c r="F450" s="268"/>
      <c r="G450" s="269"/>
      <c r="H450" s="270"/>
      <c r="I450" s="24"/>
      <c r="J450" s="261"/>
    </row>
    <row r="451" spans="1:10" s="253" customFormat="1" hidden="1" x14ac:dyDescent="0.2">
      <c r="A451" s="15" t="s">
        <v>0</v>
      </c>
      <c r="B451" s="245"/>
      <c r="C451" s="246" t="s">
        <v>372</v>
      </c>
      <c r="D451" s="246" t="s">
        <v>405</v>
      </c>
      <c r="E451" s="280" t="s">
        <v>406</v>
      </c>
      <c r="F451" s="268"/>
      <c r="G451" s="269"/>
      <c r="H451" s="270"/>
      <c r="I451" s="24"/>
      <c r="J451" s="261"/>
    </row>
    <row r="452" spans="1:10" s="253" customFormat="1" hidden="1" x14ac:dyDescent="0.2">
      <c r="A452" s="15" t="s">
        <v>0</v>
      </c>
      <c r="B452" s="277"/>
      <c r="C452" s="246"/>
      <c r="D452" s="246"/>
      <c r="E452" s="605" t="s">
        <v>407</v>
      </c>
      <c r="F452" s="268"/>
      <c r="G452" s="269"/>
      <c r="H452" s="270"/>
      <c r="I452" s="24"/>
      <c r="J452" s="261"/>
    </row>
    <row r="453" spans="1:10" s="253" customFormat="1" hidden="1" x14ac:dyDescent="0.2">
      <c r="A453" s="15" t="s">
        <v>0</v>
      </c>
      <c r="B453" s="277"/>
      <c r="C453" s="246"/>
      <c r="D453" s="246"/>
      <c r="E453" s="605" t="s">
        <v>408</v>
      </c>
      <c r="F453" s="268"/>
      <c r="G453" s="269"/>
      <c r="H453" s="270"/>
      <c r="I453" s="24"/>
      <c r="J453" s="261"/>
    </row>
    <row r="454" spans="1:10" s="253" customFormat="1" hidden="1" x14ac:dyDescent="0.2">
      <c r="A454" s="15" t="s">
        <v>0</v>
      </c>
      <c r="B454" s="277"/>
      <c r="C454" s="246"/>
      <c r="D454" s="246"/>
      <c r="E454" s="605" t="s">
        <v>409</v>
      </c>
      <c r="F454" s="268"/>
      <c r="G454" s="269"/>
      <c r="H454" s="270"/>
      <c r="I454" s="24"/>
      <c r="J454" s="261"/>
    </row>
    <row r="455" spans="1:10" s="253" customFormat="1" hidden="1" x14ac:dyDescent="0.2">
      <c r="A455" s="15" t="s">
        <v>0</v>
      </c>
      <c r="B455" s="277"/>
      <c r="C455" s="246"/>
      <c r="D455" s="246"/>
      <c r="E455" s="605" t="s">
        <v>410</v>
      </c>
      <c r="F455" s="268"/>
      <c r="G455" s="269"/>
      <c r="H455" s="270"/>
      <c r="I455" s="24"/>
      <c r="J455" s="261"/>
    </row>
    <row r="456" spans="1:10" s="253" customFormat="1" hidden="1" x14ac:dyDescent="0.2">
      <c r="A456" s="15" t="s">
        <v>0</v>
      </c>
      <c r="B456" s="277"/>
      <c r="C456" s="246"/>
      <c r="D456" s="246"/>
      <c r="E456" s="280" t="s">
        <v>411</v>
      </c>
      <c r="F456" s="268"/>
      <c r="G456" s="269"/>
      <c r="H456" s="270"/>
      <c r="I456" s="24"/>
      <c r="J456" s="261"/>
    </row>
    <row r="457" spans="1:10" s="253" customFormat="1" hidden="1" x14ac:dyDescent="0.2">
      <c r="A457" s="15" t="s">
        <v>0</v>
      </c>
      <c r="B457" s="277"/>
      <c r="C457" s="246"/>
      <c r="D457" s="246"/>
      <c r="E457" s="280" t="s">
        <v>412</v>
      </c>
      <c r="F457" s="268"/>
      <c r="G457" s="269"/>
      <c r="H457" s="270"/>
      <c r="I457" s="24"/>
      <c r="J457" s="261"/>
    </row>
    <row r="458" spans="1:10" s="253" customFormat="1" ht="22.5" hidden="1" x14ac:dyDescent="0.2">
      <c r="A458" s="15" t="s">
        <v>0</v>
      </c>
      <c r="B458" s="245"/>
      <c r="C458" s="245"/>
      <c r="D458" s="262" t="s">
        <v>108</v>
      </c>
      <c r="E458" s="263" t="s">
        <v>413</v>
      </c>
      <c r="F458" s="264" t="s">
        <v>110</v>
      </c>
      <c r="G458" s="265">
        <v>1</v>
      </c>
      <c r="H458" s="233"/>
      <c r="I458" s="24">
        <f>H458*$G458</f>
        <v>0</v>
      </c>
      <c r="J458" s="261"/>
    </row>
    <row r="459" spans="1:10" s="253" customFormat="1" ht="45" hidden="1" x14ac:dyDescent="0.2">
      <c r="A459" s="15" t="s">
        <v>0</v>
      </c>
      <c r="B459" s="277"/>
      <c r="C459" s="297"/>
      <c r="D459" s="262" t="s">
        <v>111</v>
      </c>
      <c r="E459" s="263" t="s">
        <v>126</v>
      </c>
      <c r="F459" s="264" t="s">
        <v>110</v>
      </c>
      <c r="G459" s="265">
        <v>1</v>
      </c>
      <c r="H459" s="233"/>
      <c r="I459" s="24">
        <f>H459*$G459</f>
        <v>0</v>
      </c>
      <c r="J459" s="261"/>
    </row>
    <row r="460" spans="1:10" s="253" customFormat="1" hidden="1" x14ac:dyDescent="0.2">
      <c r="A460" s="15" t="s">
        <v>0</v>
      </c>
      <c r="B460" s="277"/>
      <c r="C460" s="246"/>
      <c r="D460" s="246"/>
      <c r="E460" s="267"/>
      <c r="F460" s="268"/>
      <c r="G460" s="269"/>
      <c r="H460" s="270"/>
      <c r="I460" s="24"/>
      <c r="J460" s="261"/>
    </row>
    <row r="461" spans="1:10" s="253" customFormat="1" hidden="1" x14ac:dyDescent="0.2">
      <c r="A461" s="15" t="s">
        <v>0</v>
      </c>
      <c r="B461" s="245"/>
      <c r="C461" s="246" t="s">
        <v>372</v>
      </c>
      <c r="D461" s="246" t="s">
        <v>414</v>
      </c>
      <c r="E461" s="280" t="s">
        <v>415</v>
      </c>
      <c r="F461" s="268"/>
      <c r="G461" s="269"/>
      <c r="H461" s="270"/>
      <c r="I461" s="24"/>
      <c r="J461" s="261"/>
    </row>
    <row r="462" spans="1:10" s="253" customFormat="1" hidden="1" x14ac:dyDescent="0.2">
      <c r="A462" s="15" t="s">
        <v>0</v>
      </c>
      <c r="B462" s="277"/>
      <c r="C462" s="246"/>
      <c r="D462" s="246"/>
      <c r="E462" s="605" t="s">
        <v>416</v>
      </c>
      <c r="F462" s="268"/>
      <c r="G462" s="269"/>
      <c r="H462" s="270"/>
      <c r="I462" s="24"/>
      <c r="J462" s="261"/>
    </row>
    <row r="463" spans="1:10" s="253" customFormat="1" hidden="1" x14ac:dyDescent="0.2">
      <c r="A463" s="15" t="s">
        <v>0</v>
      </c>
      <c r="B463" s="277"/>
      <c r="C463" s="246"/>
      <c r="D463" s="246"/>
      <c r="E463" s="605" t="s">
        <v>408</v>
      </c>
      <c r="F463" s="268"/>
      <c r="G463" s="269"/>
      <c r="H463" s="270"/>
      <c r="I463" s="24"/>
      <c r="J463" s="261"/>
    </row>
    <row r="464" spans="1:10" s="253" customFormat="1" hidden="1" x14ac:dyDescent="0.2">
      <c r="A464" s="15" t="s">
        <v>0</v>
      </c>
      <c r="B464" s="277"/>
      <c r="C464" s="246"/>
      <c r="D464" s="246"/>
      <c r="E464" s="605" t="s">
        <v>409</v>
      </c>
      <c r="F464" s="268"/>
      <c r="G464" s="269"/>
      <c r="H464" s="270"/>
      <c r="I464" s="24"/>
      <c r="J464" s="261"/>
    </row>
    <row r="465" spans="1:10" s="253" customFormat="1" hidden="1" x14ac:dyDescent="0.2">
      <c r="A465" s="15" t="s">
        <v>0</v>
      </c>
      <c r="B465" s="277"/>
      <c r="C465" s="246"/>
      <c r="D465" s="246"/>
      <c r="E465" s="605" t="s">
        <v>410</v>
      </c>
      <c r="F465" s="268"/>
      <c r="G465" s="269"/>
      <c r="H465" s="270"/>
      <c r="I465" s="24"/>
      <c r="J465" s="261"/>
    </row>
    <row r="466" spans="1:10" s="253" customFormat="1" hidden="1" x14ac:dyDescent="0.2">
      <c r="A466" s="15" t="s">
        <v>0</v>
      </c>
      <c r="B466" s="277"/>
      <c r="C466" s="246"/>
      <c r="D466" s="246"/>
      <c r="E466" s="280" t="s">
        <v>411</v>
      </c>
      <c r="F466" s="268"/>
      <c r="G466" s="269"/>
      <c r="H466" s="270"/>
      <c r="I466" s="24"/>
      <c r="J466" s="261"/>
    </row>
    <row r="467" spans="1:10" s="253" customFormat="1" hidden="1" x14ac:dyDescent="0.2">
      <c r="A467" s="15" t="s">
        <v>0</v>
      </c>
      <c r="B467" s="277"/>
      <c r="C467" s="246"/>
      <c r="D467" s="246"/>
      <c r="E467" s="280" t="s">
        <v>417</v>
      </c>
      <c r="F467" s="268"/>
      <c r="G467" s="269"/>
      <c r="H467" s="270"/>
      <c r="I467" s="24"/>
      <c r="J467" s="261"/>
    </row>
    <row r="468" spans="1:10" s="253" customFormat="1" ht="22.5" hidden="1" x14ac:dyDescent="0.2">
      <c r="A468" s="15" t="s">
        <v>0</v>
      </c>
      <c r="B468" s="245"/>
      <c r="C468" s="245"/>
      <c r="D468" s="262" t="s">
        <v>108</v>
      </c>
      <c r="E468" s="263" t="s">
        <v>413</v>
      </c>
      <c r="F468" s="264" t="s">
        <v>110</v>
      </c>
      <c r="G468" s="265">
        <v>1</v>
      </c>
      <c r="H468" s="233"/>
      <c r="I468" s="24">
        <f>H468*$G468</f>
        <v>0</v>
      </c>
      <c r="J468" s="261"/>
    </row>
    <row r="469" spans="1:10" s="253" customFormat="1" ht="45" hidden="1" x14ac:dyDescent="0.2">
      <c r="A469" s="15" t="s">
        <v>0</v>
      </c>
      <c r="B469" s="277"/>
      <c r="C469" s="297"/>
      <c r="D469" s="262" t="s">
        <v>111</v>
      </c>
      <c r="E469" s="263" t="s">
        <v>126</v>
      </c>
      <c r="F469" s="264" t="s">
        <v>110</v>
      </c>
      <c r="G469" s="265">
        <v>1</v>
      </c>
      <c r="H469" s="233"/>
      <c r="I469" s="24">
        <f>H469*$G469</f>
        <v>0</v>
      </c>
      <c r="J469" s="261"/>
    </row>
    <row r="470" spans="1:10" s="253" customFormat="1" hidden="1" x14ac:dyDescent="0.2">
      <c r="A470" s="15" t="s">
        <v>0</v>
      </c>
      <c r="B470" s="277"/>
      <c r="C470" s="246"/>
      <c r="D470" s="246"/>
      <c r="E470" s="267"/>
      <c r="F470" s="268"/>
      <c r="G470" s="269"/>
      <c r="H470" s="270"/>
      <c r="I470" s="24"/>
      <c r="J470" s="261"/>
    </row>
    <row r="471" spans="1:10" s="253" customFormat="1" x14ac:dyDescent="0.2">
      <c r="A471" s="15" t="s">
        <v>0</v>
      </c>
      <c r="B471" s="245" t="s">
        <v>306</v>
      </c>
      <c r="C471" s="246" t="s">
        <v>372</v>
      </c>
      <c r="D471" s="246" t="s">
        <v>134</v>
      </c>
      <c r="E471" s="267" t="s">
        <v>418</v>
      </c>
      <c r="F471" s="268"/>
      <c r="G471" s="269"/>
      <c r="H471" s="270"/>
      <c r="I471" s="24"/>
      <c r="J471" s="261"/>
    </row>
    <row r="472" spans="1:10" s="260" customFormat="1" ht="33.75" x14ac:dyDescent="0.2">
      <c r="A472" s="15" t="s">
        <v>0</v>
      </c>
      <c r="B472" s="245" t="s">
        <v>306</v>
      </c>
      <c r="C472" s="246"/>
      <c r="D472" s="246"/>
      <c r="E472" s="273" t="s">
        <v>419</v>
      </c>
      <c r="F472" s="268"/>
      <c r="G472" s="269"/>
      <c r="H472" s="270"/>
      <c r="I472" s="24"/>
      <c r="J472" s="261"/>
    </row>
    <row r="473" spans="1:10" s="260" customFormat="1" x14ac:dyDescent="0.2">
      <c r="A473" s="15" t="s">
        <v>0</v>
      </c>
      <c r="B473" s="245" t="s">
        <v>306</v>
      </c>
      <c r="C473" s="246"/>
      <c r="D473" s="246"/>
      <c r="E473" s="273" t="s">
        <v>309</v>
      </c>
      <c r="F473" s="268"/>
      <c r="G473" s="269"/>
      <c r="H473" s="270"/>
      <c r="I473" s="24"/>
      <c r="J473" s="261"/>
    </row>
    <row r="474" spans="1:10" s="260" customFormat="1" x14ac:dyDescent="0.2">
      <c r="A474" s="15" t="s">
        <v>0</v>
      </c>
      <c r="B474" s="245" t="s">
        <v>306</v>
      </c>
      <c r="C474" s="246"/>
      <c r="D474" s="246"/>
      <c r="E474" s="276"/>
      <c r="F474" s="268"/>
      <c r="G474" s="269"/>
      <c r="H474" s="270"/>
      <c r="I474" s="24"/>
      <c r="J474" s="261"/>
    </row>
    <row r="475" spans="1:10" s="260" customFormat="1" ht="22.5" x14ac:dyDescent="0.2">
      <c r="A475" s="15" t="s">
        <v>0</v>
      </c>
      <c r="B475" s="245" t="s">
        <v>306</v>
      </c>
      <c r="C475" s="246"/>
      <c r="D475" s="246"/>
      <c r="E475" s="273" t="s">
        <v>420</v>
      </c>
      <c r="F475" s="268"/>
      <c r="G475" s="269"/>
      <c r="H475" s="270"/>
      <c r="I475" s="24"/>
      <c r="J475" s="261"/>
    </row>
    <row r="476" spans="1:10" s="260" customFormat="1" x14ac:dyDescent="0.2">
      <c r="A476" s="15" t="s">
        <v>0</v>
      </c>
      <c r="B476" s="245" t="s">
        <v>306</v>
      </c>
      <c r="C476" s="246" t="s">
        <v>372</v>
      </c>
      <c r="D476" s="246" t="s">
        <v>421</v>
      </c>
      <c r="E476" s="273" t="s">
        <v>422</v>
      </c>
      <c r="F476" s="268"/>
      <c r="G476" s="269"/>
      <c r="H476" s="270"/>
      <c r="I476" s="24"/>
      <c r="J476" s="261"/>
    </row>
    <row r="477" spans="1:10" s="260" customFormat="1" x14ac:dyDescent="0.2">
      <c r="A477" s="15" t="s">
        <v>0</v>
      </c>
      <c r="B477" s="245" t="s">
        <v>306</v>
      </c>
      <c r="C477" s="246"/>
      <c r="D477" s="246"/>
      <c r="E477" s="273" t="s">
        <v>423</v>
      </c>
      <c r="F477" s="268"/>
      <c r="G477" s="269"/>
      <c r="H477" s="270"/>
      <c r="I477" s="24"/>
      <c r="J477" s="261"/>
    </row>
    <row r="478" spans="1:10" s="260" customFormat="1" x14ac:dyDescent="0.2">
      <c r="A478" s="15" t="s">
        <v>0</v>
      </c>
      <c r="B478" s="245" t="s">
        <v>306</v>
      </c>
      <c r="C478" s="246"/>
      <c r="D478" s="246"/>
      <c r="E478" s="273" t="s">
        <v>424</v>
      </c>
      <c r="F478" s="268"/>
      <c r="G478" s="269"/>
      <c r="H478" s="270"/>
      <c r="I478" s="24"/>
      <c r="J478" s="261"/>
    </row>
    <row r="479" spans="1:10" s="260" customFormat="1" x14ac:dyDescent="0.2">
      <c r="A479" s="15" t="s">
        <v>0</v>
      </c>
      <c r="B479" s="245" t="s">
        <v>306</v>
      </c>
      <c r="C479" s="246"/>
      <c r="D479" s="246"/>
      <c r="E479" s="273" t="s">
        <v>425</v>
      </c>
      <c r="F479" s="268"/>
      <c r="G479" s="269"/>
      <c r="H479" s="270"/>
      <c r="I479" s="24"/>
      <c r="J479" s="261"/>
    </row>
    <row r="480" spans="1:10" s="260" customFormat="1" x14ac:dyDescent="0.2">
      <c r="A480" s="15" t="s">
        <v>0</v>
      </c>
      <c r="B480" s="245" t="s">
        <v>306</v>
      </c>
      <c r="C480" s="246"/>
      <c r="D480" s="246"/>
      <c r="E480" s="273" t="s">
        <v>426</v>
      </c>
      <c r="F480" s="268"/>
      <c r="G480" s="269"/>
      <c r="H480" s="270"/>
      <c r="I480" s="24"/>
      <c r="J480" s="261"/>
    </row>
    <row r="481" spans="1:10" s="260" customFormat="1" x14ac:dyDescent="0.2">
      <c r="A481" s="15" t="s">
        <v>0</v>
      </c>
      <c r="B481" s="245" t="s">
        <v>306</v>
      </c>
      <c r="C481" s="246"/>
      <c r="D481" s="246"/>
      <c r="E481" s="273" t="s">
        <v>427</v>
      </c>
      <c r="F481" s="268"/>
      <c r="G481" s="269"/>
      <c r="H481" s="270"/>
      <c r="I481" s="24"/>
      <c r="J481" s="261"/>
    </row>
    <row r="482" spans="1:10" s="260" customFormat="1" x14ac:dyDescent="0.2">
      <c r="A482" s="15" t="s">
        <v>0</v>
      </c>
      <c r="B482" s="245" t="s">
        <v>306</v>
      </c>
      <c r="C482" s="245"/>
      <c r="D482" s="262" t="s">
        <v>108</v>
      </c>
      <c r="E482" s="263" t="s">
        <v>428</v>
      </c>
      <c r="F482" s="264" t="s">
        <v>110</v>
      </c>
      <c r="G482" s="265">
        <v>1</v>
      </c>
      <c r="H482" s="233"/>
      <c r="I482" s="24">
        <f>H482*$G482</f>
        <v>0</v>
      </c>
      <c r="J482" s="261"/>
    </row>
    <row r="483" spans="1:10" s="260" customFormat="1" ht="45" hidden="1" x14ac:dyDescent="0.2">
      <c r="A483" s="15" t="s">
        <v>0</v>
      </c>
      <c r="B483" s="277"/>
      <c r="C483" s="297"/>
      <c r="D483" s="262" t="s">
        <v>111</v>
      </c>
      <c r="E483" s="263" t="s">
        <v>112</v>
      </c>
      <c r="F483" s="264" t="s">
        <v>110</v>
      </c>
      <c r="G483" s="265">
        <v>1</v>
      </c>
      <c r="H483" s="233"/>
      <c r="I483" s="24">
        <f>H483*$G483</f>
        <v>0</v>
      </c>
      <c r="J483" s="261"/>
    </row>
    <row r="484" spans="1:10" s="260" customFormat="1" hidden="1" x14ac:dyDescent="0.2">
      <c r="A484" s="15" t="s">
        <v>0</v>
      </c>
      <c r="B484" s="277"/>
      <c r="C484" s="246"/>
      <c r="D484" s="246"/>
      <c r="E484" s="273"/>
      <c r="F484" s="268"/>
      <c r="G484" s="269"/>
      <c r="H484" s="270"/>
      <c r="I484" s="24"/>
      <c r="J484" s="261"/>
    </row>
    <row r="485" spans="1:10" s="260" customFormat="1" ht="22.5" x14ac:dyDescent="0.2">
      <c r="A485" s="15" t="s">
        <v>0</v>
      </c>
      <c r="B485" s="245" t="s">
        <v>306</v>
      </c>
      <c r="C485" s="246"/>
      <c r="D485" s="246"/>
      <c r="E485" s="273" t="s">
        <v>429</v>
      </c>
      <c r="F485" s="268"/>
      <c r="G485" s="269"/>
      <c r="H485" s="270"/>
      <c r="I485" s="24"/>
      <c r="J485" s="261"/>
    </row>
    <row r="486" spans="1:10" s="260" customFormat="1" x14ac:dyDescent="0.2">
      <c r="A486" s="15" t="s">
        <v>0</v>
      </c>
      <c r="B486" s="245" t="s">
        <v>306</v>
      </c>
      <c r="C486" s="246" t="s">
        <v>372</v>
      </c>
      <c r="D486" s="246" t="s">
        <v>430</v>
      </c>
      <c r="E486" s="273" t="s">
        <v>422</v>
      </c>
      <c r="F486" s="268"/>
      <c r="G486" s="269"/>
      <c r="H486" s="270"/>
      <c r="I486" s="24"/>
      <c r="J486" s="261"/>
    </row>
    <row r="487" spans="1:10" s="260" customFormat="1" x14ac:dyDescent="0.2">
      <c r="A487" s="15" t="s">
        <v>0</v>
      </c>
      <c r="B487" s="245" t="s">
        <v>306</v>
      </c>
      <c r="C487" s="246"/>
      <c r="D487" s="246"/>
      <c r="E487" s="273" t="s">
        <v>423</v>
      </c>
      <c r="F487" s="268"/>
      <c r="G487" s="269"/>
      <c r="H487" s="270"/>
      <c r="I487" s="24"/>
      <c r="J487" s="261"/>
    </row>
    <row r="488" spans="1:10" s="260" customFormat="1" x14ac:dyDescent="0.2">
      <c r="A488" s="15" t="s">
        <v>0</v>
      </c>
      <c r="B488" s="245" t="s">
        <v>306</v>
      </c>
      <c r="C488" s="246"/>
      <c r="D488" s="246"/>
      <c r="E488" s="273" t="s">
        <v>424</v>
      </c>
      <c r="F488" s="268"/>
      <c r="G488" s="269"/>
      <c r="H488" s="270"/>
      <c r="I488" s="24"/>
      <c r="J488" s="261"/>
    </row>
    <row r="489" spans="1:10" s="260" customFormat="1" x14ac:dyDescent="0.2">
      <c r="A489" s="15" t="s">
        <v>0</v>
      </c>
      <c r="B489" s="245" t="s">
        <v>306</v>
      </c>
      <c r="C489" s="246"/>
      <c r="D489" s="246"/>
      <c r="E489" s="273" t="s">
        <v>425</v>
      </c>
      <c r="F489" s="268"/>
      <c r="G489" s="269"/>
      <c r="H489" s="270"/>
      <c r="I489" s="24"/>
      <c r="J489" s="261"/>
    </row>
    <row r="490" spans="1:10" s="260" customFormat="1" x14ac:dyDescent="0.2">
      <c r="A490" s="15" t="s">
        <v>0</v>
      </c>
      <c r="B490" s="245" t="s">
        <v>306</v>
      </c>
      <c r="C490" s="246"/>
      <c r="D490" s="246"/>
      <c r="E490" s="273" t="s">
        <v>426</v>
      </c>
      <c r="F490" s="268"/>
      <c r="G490" s="269"/>
      <c r="H490" s="270"/>
      <c r="I490" s="24"/>
      <c r="J490" s="261"/>
    </row>
    <row r="491" spans="1:10" s="260" customFormat="1" x14ac:dyDescent="0.2">
      <c r="A491" s="15" t="s">
        <v>0</v>
      </c>
      <c r="B491" s="245" t="s">
        <v>306</v>
      </c>
      <c r="C491" s="246"/>
      <c r="D491" s="246"/>
      <c r="E491" s="273" t="s">
        <v>427</v>
      </c>
      <c r="F491" s="268"/>
      <c r="G491" s="269"/>
      <c r="H491" s="270"/>
      <c r="I491" s="24"/>
      <c r="J491" s="261"/>
    </row>
    <row r="492" spans="1:10" s="260" customFormat="1" x14ac:dyDescent="0.2">
      <c r="A492" s="15" t="s">
        <v>0</v>
      </c>
      <c r="B492" s="245" t="s">
        <v>306</v>
      </c>
      <c r="C492" s="245"/>
      <c r="D492" s="262" t="s">
        <v>108</v>
      </c>
      <c r="E492" s="263" t="s">
        <v>428</v>
      </c>
      <c r="F492" s="264" t="s">
        <v>110</v>
      </c>
      <c r="G492" s="265">
        <v>1</v>
      </c>
      <c r="H492" s="233"/>
      <c r="I492" s="24">
        <f>H492*$G492</f>
        <v>0</v>
      </c>
      <c r="J492" s="261"/>
    </row>
    <row r="493" spans="1:10" s="260" customFormat="1" ht="45" hidden="1" x14ac:dyDescent="0.2">
      <c r="A493" s="15" t="s">
        <v>0</v>
      </c>
      <c r="B493" s="277"/>
      <c r="C493" s="297"/>
      <c r="D493" s="262" t="s">
        <v>111</v>
      </c>
      <c r="E493" s="263" t="s">
        <v>112</v>
      </c>
      <c r="F493" s="264" t="s">
        <v>110</v>
      </c>
      <c r="G493" s="265">
        <v>1</v>
      </c>
      <c r="H493" s="233"/>
      <c r="I493" s="24">
        <f>H493*$G493</f>
        <v>0</v>
      </c>
      <c r="J493" s="261"/>
    </row>
    <row r="494" spans="1:10" s="260" customFormat="1" hidden="1" x14ac:dyDescent="0.2">
      <c r="A494" s="15" t="s">
        <v>0</v>
      </c>
      <c r="B494" s="277"/>
      <c r="C494" s="246"/>
      <c r="D494" s="246"/>
      <c r="E494" s="587"/>
      <c r="F494" s="268"/>
      <c r="G494" s="269"/>
      <c r="H494" s="270"/>
      <c r="I494" s="24"/>
      <c r="J494" s="261"/>
    </row>
    <row r="495" spans="1:10" s="260" customFormat="1" hidden="1" x14ac:dyDescent="0.2">
      <c r="A495" s="15" t="s">
        <v>0</v>
      </c>
      <c r="B495" s="277"/>
      <c r="C495" s="246" t="s">
        <v>372</v>
      </c>
      <c r="D495" s="600" t="s">
        <v>138</v>
      </c>
      <c r="E495" s="589" t="s">
        <v>431</v>
      </c>
      <c r="F495" s="268"/>
      <c r="G495" s="269"/>
      <c r="H495" s="270"/>
      <c r="I495" s="24"/>
      <c r="J495" s="261"/>
    </row>
    <row r="496" spans="1:10" s="260" customFormat="1" ht="22.5" hidden="1" x14ac:dyDescent="0.2">
      <c r="A496" s="15" t="s">
        <v>0</v>
      </c>
      <c r="B496" s="277"/>
      <c r="C496" s="246"/>
      <c r="D496" s="246"/>
      <c r="E496" s="321" t="s">
        <v>432</v>
      </c>
      <c r="F496" s="268"/>
      <c r="G496" s="269"/>
      <c r="H496" s="270"/>
      <c r="I496" s="24"/>
      <c r="J496" s="261"/>
    </row>
    <row r="497" spans="1:10" s="260" customFormat="1" hidden="1" x14ac:dyDescent="0.2">
      <c r="A497" s="15" t="s">
        <v>0</v>
      </c>
      <c r="B497" s="277"/>
      <c r="C497" s="246" t="s">
        <v>372</v>
      </c>
      <c r="D497" s="246" t="s">
        <v>141</v>
      </c>
      <c r="E497" s="280" t="s">
        <v>433</v>
      </c>
      <c r="F497" s="268" t="s">
        <v>136</v>
      </c>
      <c r="G497" s="272">
        <v>2</v>
      </c>
      <c r="H497" s="233"/>
      <c r="I497" s="24">
        <f>H497*$G497</f>
        <v>0</v>
      </c>
      <c r="J497" s="261"/>
    </row>
    <row r="498" spans="1:10" s="260" customFormat="1" hidden="1" x14ac:dyDescent="0.2">
      <c r="A498" s="15" t="s">
        <v>0</v>
      </c>
      <c r="B498" s="277"/>
      <c r="C498" s="246" t="s">
        <v>372</v>
      </c>
      <c r="D498" s="246" t="s">
        <v>434</v>
      </c>
      <c r="E498" s="280" t="s">
        <v>163</v>
      </c>
      <c r="F498" s="268" t="s">
        <v>136</v>
      </c>
      <c r="G498" s="272">
        <v>2</v>
      </c>
      <c r="H498" s="233"/>
      <c r="I498" s="24">
        <f>H498*$G498</f>
        <v>0</v>
      </c>
      <c r="J498" s="261"/>
    </row>
    <row r="499" spans="1:10" s="260" customFormat="1" hidden="1" x14ac:dyDescent="0.2">
      <c r="A499" s="15" t="s">
        <v>0</v>
      </c>
      <c r="B499" s="277"/>
      <c r="C499" s="246"/>
      <c r="D499" s="246"/>
      <c r="E499" s="280"/>
      <c r="F499" s="268"/>
      <c r="G499" s="269"/>
      <c r="H499" s="270"/>
      <c r="I499" s="24"/>
      <c r="J499" s="261"/>
    </row>
    <row r="500" spans="1:10" s="260" customFormat="1" hidden="1" x14ac:dyDescent="0.2">
      <c r="A500" s="15" t="s">
        <v>0</v>
      </c>
      <c r="B500" s="277"/>
      <c r="C500" s="246" t="s">
        <v>372</v>
      </c>
      <c r="D500" s="246" t="s">
        <v>143</v>
      </c>
      <c r="E500" s="284" t="s">
        <v>435</v>
      </c>
      <c r="F500" s="268"/>
      <c r="G500" s="269"/>
      <c r="H500" s="270"/>
      <c r="I500" s="24"/>
      <c r="J500" s="261"/>
    </row>
    <row r="501" spans="1:10" s="260" customFormat="1" ht="22.5" hidden="1" x14ac:dyDescent="0.2">
      <c r="A501" s="15" t="s">
        <v>0</v>
      </c>
      <c r="B501" s="277"/>
      <c r="C501" s="246"/>
      <c r="D501" s="246"/>
      <c r="E501" s="321" t="s">
        <v>436</v>
      </c>
      <c r="F501" s="268"/>
      <c r="G501" s="269"/>
      <c r="H501" s="270"/>
      <c r="I501" s="24"/>
      <c r="J501" s="261"/>
    </row>
    <row r="502" spans="1:10" s="260" customFormat="1" hidden="1" x14ac:dyDescent="0.2">
      <c r="A502" s="15" t="s">
        <v>0</v>
      </c>
      <c r="B502" s="277"/>
      <c r="C502" s="246" t="s">
        <v>372</v>
      </c>
      <c r="D502" s="246" t="s">
        <v>147</v>
      </c>
      <c r="E502" s="321" t="s">
        <v>433</v>
      </c>
      <c r="F502" s="268" t="s">
        <v>136</v>
      </c>
      <c r="G502" s="272">
        <v>1</v>
      </c>
      <c r="H502" s="233"/>
      <c r="I502" s="24">
        <f>H502*$G502</f>
        <v>0</v>
      </c>
      <c r="J502" s="261"/>
    </row>
    <row r="503" spans="1:10" s="260" customFormat="1" hidden="1" x14ac:dyDescent="0.2">
      <c r="A503" s="15" t="s">
        <v>0</v>
      </c>
      <c r="B503" s="277"/>
      <c r="C503" s="246" t="s">
        <v>372</v>
      </c>
      <c r="D503" s="246" t="s">
        <v>323</v>
      </c>
      <c r="E503" s="321" t="s">
        <v>163</v>
      </c>
      <c r="F503" s="268" t="s">
        <v>136</v>
      </c>
      <c r="G503" s="272">
        <v>1</v>
      </c>
      <c r="H503" s="233"/>
      <c r="I503" s="24">
        <f>H503*$G503</f>
        <v>0</v>
      </c>
      <c r="J503" s="261"/>
    </row>
    <row r="504" spans="1:10" s="260" customFormat="1" hidden="1" x14ac:dyDescent="0.2">
      <c r="A504" s="15" t="s">
        <v>0</v>
      </c>
      <c r="B504" s="277"/>
      <c r="C504" s="246"/>
      <c r="D504" s="246"/>
      <c r="E504" s="280"/>
      <c r="F504" s="268"/>
      <c r="G504" s="269"/>
      <c r="H504" s="270"/>
      <c r="I504" s="24"/>
      <c r="J504" s="261"/>
    </row>
    <row r="505" spans="1:10" s="260" customFormat="1" hidden="1" x14ac:dyDescent="0.2">
      <c r="A505" s="15" t="s">
        <v>0</v>
      </c>
      <c r="B505" s="277"/>
      <c r="C505" s="246" t="s">
        <v>372</v>
      </c>
      <c r="D505" s="246" t="s">
        <v>150</v>
      </c>
      <c r="E505" s="606" t="s">
        <v>437</v>
      </c>
      <c r="F505" s="268"/>
      <c r="G505" s="269"/>
      <c r="H505" s="270"/>
      <c r="I505" s="24"/>
      <c r="J505" s="261"/>
    </row>
    <row r="506" spans="1:10" s="260" customFormat="1" ht="22.5" hidden="1" x14ac:dyDescent="0.2">
      <c r="A506" s="15" t="s">
        <v>0</v>
      </c>
      <c r="B506" s="277"/>
      <c r="C506" s="246"/>
      <c r="D506" s="246"/>
      <c r="E506" s="280" t="s">
        <v>438</v>
      </c>
      <c r="F506" s="268"/>
      <c r="G506" s="269"/>
      <c r="H506" s="270"/>
      <c r="I506" s="24"/>
      <c r="J506" s="261"/>
    </row>
    <row r="507" spans="1:10" s="260" customFormat="1" hidden="1" x14ac:dyDescent="0.2">
      <c r="A507" s="15" t="s">
        <v>0</v>
      </c>
      <c r="B507" s="277"/>
      <c r="C507" s="246" t="s">
        <v>372</v>
      </c>
      <c r="D507" s="246" t="s">
        <v>439</v>
      </c>
      <c r="E507" s="280" t="s">
        <v>440</v>
      </c>
      <c r="F507" s="268" t="s">
        <v>136</v>
      </c>
      <c r="G507" s="272">
        <v>2</v>
      </c>
      <c r="H507" s="233"/>
      <c r="I507" s="24">
        <f>H507*$G507</f>
        <v>0</v>
      </c>
      <c r="J507" s="261"/>
    </row>
    <row r="508" spans="1:10" s="260" customFormat="1" hidden="1" x14ac:dyDescent="0.2">
      <c r="A508" s="15" t="s">
        <v>0</v>
      </c>
      <c r="B508" s="277"/>
      <c r="C508" s="246"/>
      <c r="D508" s="246"/>
      <c r="E508" s="275"/>
      <c r="F508" s="268"/>
      <c r="G508" s="269"/>
      <c r="H508" s="270"/>
      <c r="I508" s="24"/>
      <c r="J508" s="261"/>
    </row>
    <row r="509" spans="1:10" s="260" customFormat="1" hidden="1" x14ac:dyDescent="0.2">
      <c r="A509" s="15" t="s">
        <v>0</v>
      </c>
      <c r="B509" s="277"/>
      <c r="C509" s="246" t="s">
        <v>372</v>
      </c>
      <c r="D509" s="246" t="s">
        <v>153</v>
      </c>
      <c r="E509" s="589" t="s">
        <v>441</v>
      </c>
      <c r="F509" s="268"/>
      <c r="G509" s="269"/>
      <c r="H509" s="270"/>
      <c r="I509" s="24"/>
      <c r="J509" s="261"/>
    </row>
    <row r="510" spans="1:10" s="260" customFormat="1" ht="22.5" hidden="1" x14ac:dyDescent="0.2">
      <c r="A510" s="15" t="s">
        <v>0</v>
      </c>
      <c r="B510" s="277"/>
      <c r="C510" s="246"/>
      <c r="D510" s="246"/>
      <c r="E510" s="321" t="s">
        <v>442</v>
      </c>
      <c r="F510" s="268"/>
      <c r="G510" s="269"/>
      <c r="H510" s="270"/>
      <c r="I510" s="24"/>
      <c r="J510" s="261"/>
    </row>
    <row r="511" spans="1:10" s="260" customFormat="1" hidden="1" x14ac:dyDescent="0.2">
      <c r="A511" s="15" t="s">
        <v>0</v>
      </c>
      <c r="B511" s="277"/>
      <c r="C511" s="246" t="s">
        <v>372</v>
      </c>
      <c r="D511" s="246" t="s">
        <v>443</v>
      </c>
      <c r="E511" s="280" t="s">
        <v>444</v>
      </c>
      <c r="F511" s="268" t="s">
        <v>136</v>
      </c>
      <c r="G511" s="272">
        <v>16</v>
      </c>
      <c r="H511" s="233"/>
      <c r="I511" s="24">
        <f>H511*$G511</f>
        <v>0</v>
      </c>
      <c r="J511" s="261"/>
    </row>
    <row r="512" spans="1:10" s="260" customFormat="1" hidden="1" x14ac:dyDescent="0.2">
      <c r="A512" s="15" t="s">
        <v>0</v>
      </c>
      <c r="B512" s="277"/>
      <c r="C512" s="246" t="s">
        <v>372</v>
      </c>
      <c r="D512" s="246" t="s">
        <v>445</v>
      </c>
      <c r="E512" s="280" t="s">
        <v>446</v>
      </c>
      <c r="F512" s="268" t="s">
        <v>136</v>
      </c>
      <c r="G512" s="272">
        <v>1</v>
      </c>
      <c r="H512" s="233"/>
      <c r="I512" s="24">
        <f>H512*$G512</f>
        <v>0</v>
      </c>
      <c r="J512" s="261"/>
    </row>
    <row r="513" spans="1:10" s="260" customFormat="1" hidden="1" x14ac:dyDescent="0.2">
      <c r="A513" s="15" t="s">
        <v>0</v>
      </c>
      <c r="B513" s="277"/>
      <c r="C513" s="246" t="s">
        <v>372</v>
      </c>
      <c r="D513" s="246" t="s">
        <v>447</v>
      </c>
      <c r="E513" s="280" t="s">
        <v>163</v>
      </c>
      <c r="F513" s="268" t="s">
        <v>136</v>
      </c>
      <c r="G513" s="272">
        <v>7</v>
      </c>
      <c r="H513" s="233"/>
      <c r="I513" s="24">
        <f>H513*$G513</f>
        <v>0</v>
      </c>
      <c r="J513" s="261"/>
    </row>
    <row r="514" spans="1:10" s="260" customFormat="1" hidden="1" x14ac:dyDescent="0.2">
      <c r="A514" s="15" t="s">
        <v>0</v>
      </c>
      <c r="B514" s="277"/>
      <c r="C514" s="246" t="s">
        <v>372</v>
      </c>
      <c r="D514" s="246" t="s">
        <v>448</v>
      </c>
      <c r="E514" s="280" t="s">
        <v>449</v>
      </c>
      <c r="F514" s="268" t="s">
        <v>136</v>
      </c>
      <c r="G514" s="272">
        <v>3</v>
      </c>
      <c r="H514" s="233"/>
      <c r="I514" s="24">
        <f>H514*$G514</f>
        <v>0</v>
      </c>
      <c r="J514" s="261"/>
    </row>
    <row r="515" spans="1:10" s="260" customFormat="1" hidden="1" x14ac:dyDescent="0.2">
      <c r="A515" s="15" t="s">
        <v>0</v>
      </c>
      <c r="B515" s="277"/>
      <c r="C515" s="246"/>
      <c r="D515" s="246"/>
      <c r="E515" s="280"/>
      <c r="F515" s="268"/>
      <c r="G515" s="269"/>
      <c r="H515" s="270"/>
      <c r="I515" s="24"/>
      <c r="J515" s="261"/>
    </row>
    <row r="516" spans="1:10" s="260" customFormat="1" hidden="1" x14ac:dyDescent="0.2">
      <c r="A516" s="15" t="s">
        <v>0</v>
      </c>
      <c r="B516" s="277"/>
      <c r="C516" s="246" t="s">
        <v>372</v>
      </c>
      <c r="D516" s="246" t="s">
        <v>156</v>
      </c>
      <c r="E516" s="284" t="s">
        <v>450</v>
      </c>
      <c r="F516" s="268"/>
      <c r="G516" s="269"/>
      <c r="H516" s="270"/>
      <c r="I516" s="24"/>
      <c r="J516" s="261"/>
    </row>
    <row r="517" spans="1:10" s="260" customFormat="1" ht="22.5" hidden="1" x14ac:dyDescent="0.2">
      <c r="A517" s="15" t="s">
        <v>0</v>
      </c>
      <c r="B517" s="277"/>
      <c r="C517" s="246"/>
      <c r="D517" s="246"/>
      <c r="E517" s="321" t="s">
        <v>451</v>
      </c>
      <c r="F517" s="268"/>
      <c r="G517" s="269"/>
      <c r="H517" s="270"/>
      <c r="I517" s="24"/>
      <c r="J517" s="261"/>
    </row>
    <row r="518" spans="1:10" s="260" customFormat="1" hidden="1" x14ac:dyDescent="0.2">
      <c r="A518" s="15" t="s">
        <v>0</v>
      </c>
      <c r="B518" s="277"/>
      <c r="C518" s="246" t="s">
        <v>372</v>
      </c>
      <c r="D518" s="246" t="s">
        <v>338</v>
      </c>
      <c r="E518" s="280" t="s">
        <v>444</v>
      </c>
      <c r="F518" s="268" t="s">
        <v>136</v>
      </c>
      <c r="G518" s="272">
        <v>6</v>
      </c>
      <c r="H518" s="233"/>
      <c r="I518" s="24">
        <f>H518*$G518</f>
        <v>0</v>
      </c>
      <c r="J518" s="261"/>
    </row>
    <row r="519" spans="1:10" s="260" customFormat="1" hidden="1" x14ac:dyDescent="0.2">
      <c r="A519" s="15" t="s">
        <v>0</v>
      </c>
      <c r="B519" s="277"/>
      <c r="C519" s="246" t="s">
        <v>372</v>
      </c>
      <c r="D519" s="246" t="s">
        <v>452</v>
      </c>
      <c r="E519" s="280" t="s">
        <v>163</v>
      </c>
      <c r="F519" s="268" t="s">
        <v>136</v>
      </c>
      <c r="G519" s="272">
        <v>1</v>
      </c>
      <c r="H519" s="233"/>
      <c r="I519" s="24">
        <f>H519*$G519</f>
        <v>0</v>
      </c>
      <c r="J519" s="261"/>
    </row>
    <row r="520" spans="1:10" s="260" customFormat="1" hidden="1" x14ac:dyDescent="0.2">
      <c r="A520" s="15" t="s">
        <v>0</v>
      </c>
      <c r="B520" s="277"/>
      <c r="C520" s="246" t="s">
        <v>372</v>
      </c>
      <c r="D520" s="246" t="s">
        <v>453</v>
      </c>
      <c r="E520" s="280" t="s">
        <v>449</v>
      </c>
      <c r="F520" s="268" t="s">
        <v>136</v>
      </c>
      <c r="G520" s="272">
        <v>1</v>
      </c>
      <c r="H520" s="233"/>
      <c r="I520" s="24">
        <f>H520*$G520</f>
        <v>0</v>
      </c>
      <c r="J520" s="261"/>
    </row>
    <row r="521" spans="1:10" s="260" customFormat="1" hidden="1" x14ac:dyDescent="0.2">
      <c r="A521" s="15" t="s">
        <v>0</v>
      </c>
      <c r="B521" s="277"/>
      <c r="C521" s="246"/>
      <c r="D521" s="246"/>
      <c r="E521" s="280"/>
      <c r="F521" s="268"/>
      <c r="G521" s="269"/>
      <c r="H521" s="270"/>
      <c r="I521" s="24"/>
      <c r="J521" s="261"/>
    </row>
    <row r="522" spans="1:10" s="260" customFormat="1" hidden="1" x14ac:dyDescent="0.2">
      <c r="A522" s="15" t="s">
        <v>0</v>
      </c>
      <c r="B522" s="277"/>
      <c r="C522" s="246" t="s">
        <v>372</v>
      </c>
      <c r="D522" s="246" t="s">
        <v>159</v>
      </c>
      <c r="E522" s="587" t="s">
        <v>454</v>
      </c>
      <c r="F522" s="268"/>
      <c r="G522" s="269"/>
      <c r="H522" s="270"/>
      <c r="I522" s="24"/>
      <c r="J522" s="261"/>
    </row>
    <row r="523" spans="1:10" s="260" customFormat="1" ht="22.5" hidden="1" x14ac:dyDescent="0.2">
      <c r="A523" s="15" t="s">
        <v>0</v>
      </c>
      <c r="B523" s="277"/>
      <c r="C523" s="246"/>
      <c r="D523" s="246"/>
      <c r="E523" s="273" t="s">
        <v>455</v>
      </c>
      <c r="F523" s="268"/>
      <c r="G523" s="269"/>
      <c r="H523" s="270"/>
      <c r="I523" s="24"/>
      <c r="J523" s="261"/>
    </row>
    <row r="524" spans="1:10" s="260" customFormat="1" hidden="1" x14ac:dyDescent="0.2">
      <c r="A524" s="15" t="s">
        <v>0</v>
      </c>
      <c r="B524" s="277"/>
      <c r="C524" s="246" t="s">
        <v>372</v>
      </c>
      <c r="D524" s="246" t="s">
        <v>162</v>
      </c>
      <c r="E524" s="273" t="s">
        <v>456</v>
      </c>
      <c r="F524" s="268" t="s">
        <v>136</v>
      </c>
      <c r="G524" s="272">
        <v>2</v>
      </c>
      <c r="H524" s="233"/>
      <c r="I524" s="24">
        <f>H524*$G524</f>
        <v>0</v>
      </c>
      <c r="J524" s="261"/>
    </row>
    <row r="525" spans="1:10" s="260" customFormat="1" hidden="1" x14ac:dyDescent="0.2">
      <c r="A525" s="15" t="s">
        <v>0</v>
      </c>
      <c r="B525" s="277"/>
      <c r="C525" s="246"/>
      <c r="D525" s="246"/>
      <c r="E525" s="273"/>
      <c r="F525" s="268"/>
      <c r="G525" s="269"/>
      <c r="H525" s="270"/>
      <c r="I525" s="24"/>
      <c r="J525" s="261"/>
    </row>
    <row r="526" spans="1:10" s="260" customFormat="1" hidden="1" x14ac:dyDescent="0.2">
      <c r="A526" s="15" t="s">
        <v>0</v>
      </c>
      <c r="B526" s="277"/>
      <c r="C526" s="246" t="s">
        <v>372</v>
      </c>
      <c r="D526" s="246" t="s">
        <v>164</v>
      </c>
      <c r="E526" s="274" t="s">
        <v>457</v>
      </c>
      <c r="F526" s="268"/>
      <c r="G526" s="269"/>
      <c r="H526" s="270"/>
      <c r="I526" s="24"/>
      <c r="J526" s="261"/>
    </row>
    <row r="527" spans="1:10" s="260" customFormat="1" ht="22.5" hidden="1" x14ac:dyDescent="0.2">
      <c r="A527" s="15" t="s">
        <v>0</v>
      </c>
      <c r="B527" s="277"/>
      <c r="C527" s="292"/>
      <c r="D527" s="293"/>
      <c r="E527" s="321" t="s">
        <v>458</v>
      </c>
      <c r="F527" s="268"/>
      <c r="G527" s="269"/>
      <c r="H527" s="270"/>
      <c r="I527" s="24"/>
      <c r="J527" s="261"/>
    </row>
    <row r="528" spans="1:10" s="260" customFormat="1" hidden="1" x14ac:dyDescent="0.2">
      <c r="A528" s="15" t="s">
        <v>0</v>
      </c>
      <c r="B528" s="277"/>
      <c r="C528" s="246" t="s">
        <v>372</v>
      </c>
      <c r="D528" s="246" t="s">
        <v>168</v>
      </c>
      <c r="E528" s="280" t="s">
        <v>444</v>
      </c>
      <c r="F528" s="268" t="s">
        <v>136</v>
      </c>
      <c r="G528" s="272">
        <v>2</v>
      </c>
      <c r="H528" s="233"/>
      <c r="I528" s="24">
        <f>H528*$G528</f>
        <v>0</v>
      </c>
      <c r="J528" s="261"/>
    </row>
    <row r="529" spans="1:10" s="260" customFormat="1" hidden="1" x14ac:dyDescent="0.2">
      <c r="A529" s="15" t="s">
        <v>0</v>
      </c>
      <c r="B529" s="277"/>
      <c r="C529" s="246"/>
      <c r="D529" s="246"/>
      <c r="E529" s="273"/>
      <c r="F529" s="268"/>
      <c r="G529" s="269"/>
      <c r="H529" s="270"/>
      <c r="I529" s="24"/>
      <c r="J529" s="261"/>
    </row>
    <row r="530" spans="1:10" s="260" customFormat="1" hidden="1" x14ac:dyDescent="0.2">
      <c r="A530" s="15" t="s">
        <v>0</v>
      </c>
      <c r="B530" s="277"/>
      <c r="C530" s="246" t="s">
        <v>372</v>
      </c>
      <c r="D530" s="246" t="s">
        <v>169</v>
      </c>
      <c r="E530" s="589" t="s">
        <v>459</v>
      </c>
      <c r="F530" s="294"/>
      <c r="G530" s="294"/>
      <c r="H530" s="588"/>
      <c r="I530" s="24"/>
      <c r="J530" s="261"/>
    </row>
    <row r="531" spans="1:10" s="260" customFormat="1" ht="45" hidden="1" x14ac:dyDescent="0.2">
      <c r="A531" s="15" t="s">
        <v>0</v>
      </c>
      <c r="B531" s="277"/>
      <c r="C531" s="246"/>
      <c r="D531" s="246"/>
      <c r="E531" s="597" t="s">
        <v>460</v>
      </c>
      <c r="F531" s="268"/>
      <c r="G531" s="269"/>
      <c r="H531" s="270"/>
      <c r="I531" s="24"/>
      <c r="J531" s="261"/>
    </row>
    <row r="532" spans="1:10" s="260" customFormat="1" hidden="1" x14ac:dyDescent="0.2">
      <c r="A532" s="15" t="s">
        <v>0</v>
      </c>
      <c r="B532" s="277"/>
      <c r="C532" s="246"/>
      <c r="D532" s="246"/>
      <c r="E532" s="597" t="s">
        <v>461</v>
      </c>
      <c r="F532" s="268"/>
      <c r="G532" s="269"/>
      <c r="H532" s="270"/>
      <c r="I532" s="24"/>
      <c r="J532" s="261"/>
    </row>
    <row r="533" spans="1:10" s="260" customFormat="1" hidden="1" x14ac:dyDescent="0.2">
      <c r="A533" s="15" t="s">
        <v>0</v>
      </c>
      <c r="B533" s="277"/>
      <c r="C533" s="246" t="s">
        <v>372</v>
      </c>
      <c r="D533" s="600">
        <v>43112</v>
      </c>
      <c r="E533" s="597" t="s">
        <v>462</v>
      </c>
      <c r="F533" s="268" t="s">
        <v>136</v>
      </c>
      <c r="G533" s="272">
        <v>1</v>
      </c>
      <c r="H533" s="233"/>
      <c r="I533" s="24">
        <f>H533*$G533</f>
        <v>0</v>
      </c>
      <c r="J533" s="261"/>
    </row>
    <row r="534" spans="1:10" s="260" customFormat="1" hidden="1" x14ac:dyDescent="0.2">
      <c r="A534" s="15" t="s">
        <v>0</v>
      </c>
      <c r="B534" s="277"/>
      <c r="C534" s="246"/>
      <c r="D534" s="246"/>
      <c r="E534" s="275"/>
      <c r="F534" s="268"/>
      <c r="G534" s="269"/>
      <c r="H534" s="270"/>
      <c r="I534" s="24"/>
      <c r="J534" s="261"/>
    </row>
    <row r="535" spans="1:10" s="260" customFormat="1" hidden="1" x14ac:dyDescent="0.2">
      <c r="A535" s="15" t="s">
        <v>0</v>
      </c>
      <c r="B535" s="277"/>
      <c r="C535" s="246" t="s">
        <v>372</v>
      </c>
      <c r="D535" s="246" t="s">
        <v>173</v>
      </c>
      <c r="E535" s="589" t="s">
        <v>463</v>
      </c>
      <c r="F535" s="268"/>
      <c r="G535" s="269"/>
      <c r="H535" s="270"/>
      <c r="I535" s="24"/>
      <c r="J535" s="261"/>
    </row>
    <row r="536" spans="1:10" s="260" customFormat="1" ht="22.5" hidden="1" x14ac:dyDescent="0.2">
      <c r="A536" s="15" t="s">
        <v>0</v>
      </c>
      <c r="B536" s="277"/>
      <c r="C536" s="246"/>
      <c r="D536" s="246"/>
      <c r="E536" s="321" t="s">
        <v>464</v>
      </c>
      <c r="F536" s="268"/>
      <c r="G536" s="269"/>
      <c r="H536" s="270"/>
      <c r="I536" s="24"/>
      <c r="J536" s="261"/>
    </row>
    <row r="537" spans="1:10" s="260" customFormat="1" hidden="1" x14ac:dyDescent="0.2">
      <c r="A537" s="15" t="s">
        <v>0</v>
      </c>
      <c r="B537" s="277"/>
      <c r="C537" s="246" t="s">
        <v>372</v>
      </c>
      <c r="D537" s="600" t="s">
        <v>176</v>
      </c>
      <c r="E537" s="321" t="s">
        <v>465</v>
      </c>
      <c r="F537" s="268" t="s">
        <v>136</v>
      </c>
      <c r="G537" s="272">
        <v>4</v>
      </c>
      <c r="H537" s="233"/>
      <c r="I537" s="24">
        <f>H537*$G537</f>
        <v>0</v>
      </c>
      <c r="J537" s="261"/>
    </row>
    <row r="538" spans="1:10" s="260" customFormat="1" hidden="1" x14ac:dyDescent="0.2">
      <c r="A538" s="15" t="s">
        <v>0</v>
      </c>
      <c r="B538" s="277"/>
      <c r="C538" s="246"/>
      <c r="D538" s="600"/>
      <c r="E538" s="321"/>
      <c r="F538" s="268"/>
      <c r="G538" s="269"/>
      <c r="H538" s="270"/>
      <c r="I538" s="24"/>
      <c r="J538" s="261"/>
    </row>
    <row r="539" spans="1:10" s="260" customFormat="1" ht="22.5" hidden="1" x14ac:dyDescent="0.2">
      <c r="A539" s="15" t="s">
        <v>0</v>
      </c>
      <c r="B539" s="277"/>
      <c r="C539" s="246"/>
      <c r="D539" s="293"/>
      <c r="E539" s="273" t="s">
        <v>466</v>
      </c>
      <c r="F539" s="268"/>
      <c r="G539" s="269"/>
      <c r="H539" s="270"/>
      <c r="I539" s="24"/>
      <c r="J539" s="261"/>
    </row>
    <row r="540" spans="1:10" s="260" customFormat="1" hidden="1" x14ac:dyDescent="0.2">
      <c r="A540" s="15" t="s">
        <v>0</v>
      </c>
      <c r="B540" s="277"/>
      <c r="C540" s="246"/>
      <c r="D540" s="246"/>
      <c r="E540" s="273" t="s">
        <v>467</v>
      </c>
      <c r="F540" s="268"/>
      <c r="G540" s="269"/>
      <c r="H540" s="270"/>
      <c r="I540" s="24"/>
      <c r="J540" s="261"/>
    </row>
    <row r="541" spans="1:10" s="260" customFormat="1" hidden="1" x14ac:dyDescent="0.2">
      <c r="A541" s="15" t="s">
        <v>0</v>
      </c>
      <c r="B541" s="277"/>
      <c r="C541" s="246"/>
      <c r="D541" s="246"/>
      <c r="E541" s="273" t="s">
        <v>468</v>
      </c>
      <c r="F541" s="268"/>
      <c r="G541" s="269"/>
      <c r="H541" s="270"/>
      <c r="I541" s="24"/>
      <c r="J541" s="261"/>
    </row>
    <row r="542" spans="1:10" s="260" customFormat="1" hidden="1" x14ac:dyDescent="0.2">
      <c r="A542" s="15" t="s">
        <v>0</v>
      </c>
      <c r="B542" s="277"/>
      <c r="C542" s="246"/>
      <c r="D542" s="246"/>
      <c r="E542" s="273" t="s">
        <v>469</v>
      </c>
      <c r="F542" s="268"/>
      <c r="G542" s="269"/>
      <c r="H542" s="270"/>
      <c r="I542" s="24"/>
      <c r="J542" s="261"/>
    </row>
    <row r="543" spans="1:10" s="260" customFormat="1" hidden="1" x14ac:dyDescent="0.2">
      <c r="A543" s="15" t="s">
        <v>0</v>
      </c>
      <c r="B543" s="277"/>
      <c r="C543" s="246"/>
      <c r="D543" s="246"/>
      <c r="E543" s="273" t="s">
        <v>470</v>
      </c>
      <c r="F543" s="268"/>
      <c r="G543" s="269"/>
      <c r="H543" s="270"/>
      <c r="I543" s="24"/>
      <c r="J543" s="261"/>
    </row>
    <row r="544" spans="1:10" s="260" customFormat="1" hidden="1" x14ac:dyDescent="0.2">
      <c r="A544" s="15" t="s">
        <v>0</v>
      </c>
      <c r="B544" s="277"/>
      <c r="C544" s="246"/>
      <c r="D544" s="246"/>
      <c r="E544" s="273" t="s">
        <v>471</v>
      </c>
      <c r="F544" s="268"/>
      <c r="G544" s="269"/>
      <c r="H544" s="270"/>
      <c r="I544" s="24"/>
      <c r="J544" s="261"/>
    </row>
    <row r="545" spans="1:10" s="260" customFormat="1" hidden="1" x14ac:dyDescent="0.2">
      <c r="A545" s="15" t="s">
        <v>0</v>
      </c>
      <c r="B545" s="277"/>
      <c r="C545" s="246" t="s">
        <v>372</v>
      </c>
      <c r="D545" s="246" t="s">
        <v>472</v>
      </c>
      <c r="E545" s="273" t="s">
        <v>473</v>
      </c>
      <c r="F545" s="268" t="s">
        <v>136</v>
      </c>
      <c r="G545" s="272">
        <v>1</v>
      </c>
      <c r="H545" s="233"/>
      <c r="I545" s="24">
        <f>H545*$G545</f>
        <v>0</v>
      </c>
      <c r="J545" s="261"/>
    </row>
    <row r="546" spans="1:10" s="260" customFormat="1" hidden="1" x14ac:dyDescent="0.2">
      <c r="A546" s="15" t="s">
        <v>0</v>
      </c>
      <c r="B546" s="277"/>
      <c r="C546" s="246" t="s">
        <v>372</v>
      </c>
      <c r="D546" s="246" t="s">
        <v>474</v>
      </c>
      <c r="E546" s="321" t="s">
        <v>475</v>
      </c>
      <c r="F546" s="268" t="s">
        <v>136</v>
      </c>
      <c r="G546" s="272">
        <v>1</v>
      </c>
      <c r="H546" s="233"/>
      <c r="I546" s="24">
        <f>H546*$G546</f>
        <v>0</v>
      </c>
      <c r="J546" s="261"/>
    </row>
    <row r="547" spans="1:10" s="260" customFormat="1" hidden="1" x14ac:dyDescent="0.2">
      <c r="A547" s="15" t="s">
        <v>0</v>
      </c>
      <c r="B547" s="277"/>
      <c r="C547" s="246" t="s">
        <v>372</v>
      </c>
      <c r="D547" s="246" t="s">
        <v>476</v>
      </c>
      <c r="E547" s="607" t="s">
        <v>477</v>
      </c>
      <c r="F547" s="268" t="s">
        <v>136</v>
      </c>
      <c r="G547" s="272">
        <v>1</v>
      </c>
      <c r="H547" s="233"/>
      <c r="I547" s="24">
        <f>H547*$G547</f>
        <v>0</v>
      </c>
      <c r="J547" s="261"/>
    </row>
    <row r="548" spans="1:10" s="260" customFormat="1" hidden="1" x14ac:dyDescent="0.2">
      <c r="A548" s="15" t="s">
        <v>0</v>
      </c>
      <c r="B548" s="277"/>
      <c r="C548" s="246" t="s">
        <v>372</v>
      </c>
      <c r="D548" s="246" t="s">
        <v>478</v>
      </c>
      <c r="E548" s="607" t="s">
        <v>479</v>
      </c>
      <c r="F548" s="268" t="s">
        <v>136</v>
      </c>
      <c r="G548" s="272">
        <v>1</v>
      </c>
      <c r="H548" s="233"/>
      <c r="I548" s="24">
        <f>H548*$G548</f>
        <v>0</v>
      </c>
      <c r="J548" s="261"/>
    </row>
    <row r="549" spans="1:10" s="260" customFormat="1" ht="33.75" hidden="1" x14ac:dyDescent="0.2">
      <c r="A549" s="15" t="s">
        <v>0</v>
      </c>
      <c r="B549" s="277"/>
      <c r="C549" s="246" t="s">
        <v>372</v>
      </c>
      <c r="D549" s="246" t="s">
        <v>480</v>
      </c>
      <c r="E549" s="280" t="s">
        <v>481</v>
      </c>
      <c r="F549" s="268" t="s">
        <v>136</v>
      </c>
      <c r="G549" s="272">
        <v>1</v>
      </c>
      <c r="H549" s="233"/>
      <c r="I549" s="24">
        <f>H549*$G549</f>
        <v>0</v>
      </c>
      <c r="J549" s="261"/>
    </row>
    <row r="550" spans="1:10" s="260" customFormat="1" hidden="1" x14ac:dyDescent="0.2">
      <c r="A550" s="15" t="s">
        <v>0</v>
      </c>
      <c r="B550" s="277"/>
      <c r="C550" s="246"/>
      <c r="D550" s="246"/>
      <c r="E550" s="282"/>
      <c r="F550" s="268"/>
      <c r="G550" s="269"/>
      <c r="H550" s="270"/>
      <c r="I550" s="24"/>
      <c r="J550" s="261"/>
    </row>
    <row r="551" spans="1:10" s="260" customFormat="1" x14ac:dyDescent="0.2">
      <c r="A551" s="15" t="s">
        <v>0</v>
      </c>
      <c r="B551" s="245" t="s">
        <v>482</v>
      </c>
      <c r="C551" s="246" t="s">
        <v>372</v>
      </c>
      <c r="D551" s="246" t="s">
        <v>178</v>
      </c>
      <c r="E551" s="274" t="s">
        <v>483</v>
      </c>
      <c r="F551" s="268"/>
      <c r="G551" s="269"/>
      <c r="H551" s="270"/>
      <c r="I551" s="24"/>
      <c r="J551" s="261"/>
    </row>
    <row r="552" spans="1:10" s="260" customFormat="1" x14ac:dyDescent="0.2">
      <c r="A552" s="15" t="s">
        <v>0</v>
      </c>
      <c r="B552" s="277" t="s">
        <v>482</v>
      </c>
      <c r="C552" s="246"/>
      <c r="D552" s="246"/>
      <c r="E552" s="278" t="s">
        <v>484</v>
      </c>
      <c r="F552" s="268"/>
      <c r="G552" s="269"/>
      <c r="H552" s="270"/>
      <c r="I552" s="24"/>
      <c r="J552" s="261"/>
    </row>
    <row r="553" spans="1:10" s="260" customFormat="1" x14ac:dyDescent="0.2">
      <c r="A553" s="15" t="s">
        <v>0</v>
      </c>
      <c r="B553" s="277" t="s">
        <v>482</v>
      </c>
      <c r="C553" s="246" t="s">
        <v>372</v>
      </c>
      <c r="D553" s="246" t="s">
        <v>181</v>
      </c>
      <c r="E553" s="278" t="s">
        <v>485</v>
      </c>
      <c r="F553" s="268"/>
      <c r="G553" s="269"/>
      <c r="H553" s="270"/>
      <c r="I553" s="24"/>
      <c r="J553" s="261"/>
    </row>
    <row r="554" spans="1:10" s="260" customFormat="1" x14ac:dyDescent="0.2">
      <c r="A554" s="15" t="s">
        <v>0</v>
      </c>
      <c r="B554" s="277" t="s">
        <v>482</v>
      </c>
      <c r="C554" s="246"/>
      <c r="D554" s="246"/>
      <c r="E554" s="278" t="s">
        <v>486</v>
      </c>
      <c r="F554" s="268"/>
      <c r="G554" s="269"/>
      <c r="H554" s="270"/>
      <c r="I554" s="24"/>
      <c r="J554" s="261"/>
    </row>
    <row r="555" spans="1:10" s="260" customFormat="1" x14ac:dyDescent="0.2">
      <c r="A555" s="15" t="s">
        <v>0</v>
      </c>
      <c r="B555" s="277" t="s">
        <v>482</v>
      </c>
      <c r="C555" s="246"/>
      <c r="D555" s="246"/>
      <c r="E555" s="278" t="s">
        <v>487</v>
      </c>
      <c r="F555" s="268"/>
      <c r="G555" s="269"/>
      <c r="H555" s="270"/>
      <c r="I555" s="24"/>
      <c r="J555" s="261"/>
    </row>
    <row r="556" spans="1:10" s="260" customFormat="1" x14ac:dyDescent="0.2">
      <c r="A556" s="15" t="s">
        <v>0</v>
      </c>
      <c r="B556" s="277" t="s">
        <v>482</v>
      </c>
      <c r="C556" s="246"/>
      <c r="D556" s="246"/>
      <c r="E556" s="278" t="s">
        <v>488</v>
      </c>
      <c r="F556" s="268"/>
      <c r="G556" s="269"/>
      <c r="H556" s="270"/>
      <c r="I556" s="24"/>
      <c r="J556" s="261"/>
    </row>
    <row r="557" spans="1:10" s="260" customFormat="1" x14ac:dyDescent="0.2">
      <c r="A557" s="15" t="s">
        <v>0</v>
      </c>
      <c r="B557" s="277" t="s">
        <v>482</v>
      </c>
      <c r="C557" s="246"/>
      <c r="D557" s="246"/>
      <c r="E557" s="278" t="s">
        <v>489</v>
      </c>
      <c r="F557" s="268"/>
      <c r="G557" s="269"/>
      <c r="H557" s="270"/>
      <c r="I557" s="24"/>
      <c r="J557" s="261"/>
    </row>
    <row r="558" spans="1:10" s="260" customFormat="1" x14ac:dyDescent="0.2">
      <c r="A558" s="15" t="s">
        <v>0</v>
      </c>
      <c r="B558" s="277" t="s">
        <v>482</v>
      </c>
      <c r="C558" s="246"/>
      <c r="D558" s="246"/>
      <c r="E558" s="278" t="s">
        <v>490</v>
      </c>
      <c r="F558" s="268"/>
      <c r="G558" s="269"/>
      <c r="H558" s="270"/>
      <c r="I558" s="24"/>
      <c r="J558" s="261"/>
    </row>
    <row r="559" spans="1:10" s="260" customFormat="1" x14ac:dyDescent="0.2">
      <c r="A559" s="15" t="s">
        <v>0</v>
      </c>
      <c r="B559" s="277" t="s">
        <v>482</v>
      </c>
      <c r="C559" s="246"/>
      <c r="D559" s="246"/>
      <c r="E559" s="278" t="s">
        <v>491</v>
      </c>
      <c r="F559" s="268"/>
      <c r="G559" s="269"/>
      <c r="H559" s="270"/>
      <c r="I559" s="24"/>
      <c r="J559" s="261"/>
    </row>
    <row r="560" spans="1:10" s="260" customFormat="1" x14ac:dyDescent="0.2">
      <c r="A560" s="15" t="s">
        <v>0</v>
      </c>
      <c r="B560" s="277" t="s">
        <v>482</v>
      </c>
      <c r="C560" s="246"/>
      <c r="D560" s="246"/>
      <c r="E560" s="278" t="s">
        <v>492</v>
      </c>
      <c r="F560" s="268"/>
      <c r="G560" s="269"/>
      <c r="H560" s="270"/>
      <c r="I560" s="24"/>
      <c r="J560" s="261"/>
    </row>
    <row r="561" spans="1:10" s="260" customFormat="1" x14ac:dyDescent="0.2">
      <c r="A561" s="15" t="s">
        <v>0</v>
      </c>
      <c r="B561" s="277" t="s">
        <v>482</v>
      </c>
      <c r="C561" s="246"/>
      <c r="D561" s="246"/>
      <c r="E561" s="278" t="s">
        <v>493</v>
      </c>
      <c r="F561" s="268"/>
      <c r="G561" s="269"/>
      <c r="H561" s="270"/>
      <c r="I561" s="24"/>
      <c r="J561" s="261"/>
    </row>
    <row r="562" spans="1:10" s="260" customFormat="1" x14ac:dyDescent="0.2">
      <c r="A562" s="15" t="s">
        <v>0</v>
      </c>
      <c r="B562" s="277" t="s">
        <v>482</v>
      </c>
      <c r="C562" s="246"/>
      <c r="D562" s="246"/>
      <c r="E562" s="278" t="s">
        <v>494</v>
      </c>
      <c r="F562" s="268"/>
      <c r="G562" s="269"/>
      <c r="H562" s="270"/>
      <c r="I562" s="24"/>
      <c r="J562" s="261"/>
    </row>
    <row r="563" spans="1:10" s="260" customFormat="1" x14ac:dyDescent="0.2">
      <c r="A563" s="15" t="s">
        <v>0</v>
      </c>
      <c r="B563" s="277" t="s">
        <v>482</v>
      </c>
      <c r="C563" s="246"/>
      <c r="D563" s="246"/>
      <c r="E563" s="278" t="s">
        <v>495</v>
      </c>
      <c r="F563" s="268"/>
      <c r="G563" s="269"/>
      <c r="H563" s="270"/>
      <c r="I563" s="24"/>
      <c r="J563" s="261"/>
    </row>
    <row r="564" spans="1:10" s="260" customFormat="1" x14ac:dyDescent="0.2">
      <c r="A564" s="15" t="s">
        <v>0</v>
      </c>
      <c r="B564" s="277" t="s">
        <v>482</v>
      </c>
      <c r="C564" s="246"/>
      <c r="D564" s="246"/>
      <c r="E564" s="278" t="s">
        <v>496</v>
      </c>
      <c r="F564" s="268"/>
      <c r="G564" s="269"/>
      <c r="H564" s="270"/>
      <c r="I564" s="24"/>
      <c r="J564" s="261"/>
    </row>
    <row r="565" spans="1:10" s="260" customFormat="1" x14ac:dyDescent="0.2">
      <c r="A565" s="15" t="s">
        <v>0</v>
      </c>
      <c r="B565" s="277" t="s">
        <v>482</v>
      </c>
      <c r="C565" s="246"/>
      <c r="D565" s="246"/>
      <c r="E565" s="278" t="s">
        <v>495</v>
      </c>
      <c r="F565" s="268"/>
      <c r="G565" s="269"/>
      <c r="H565" s="270"/>
      <c r="I565" s="24"/>
      <c r="J565" s="261"/>
    </row>
    <row r="566" spans="1:10" s="260" customFormat="1" x14ac:dyDescent="0.2">
      <c r="A566" s="15" t="s">
        <v>0</v>
      </c>
      <c r="B566" s="277" t="s">
        <v>482</v>
      </c>
      <c r="C566" s="246"/>
      <c r="D566" s="246"/>
      <c r="E566" s="278" t="s">
        <v>497</v>
      </c>
      <c r="F566" s="268"/>
      <c r="G566" s="269"/>
      <c r="H566" s="270"/>
      <c r="I566" s="24"/>
      <c r="J566" s="261"/>
    </row>
    <row r="567" spans="1:10" s="260" customFormat="1" x14ac:dyDescent="0.2">
      <c r="A567" s="15" t="s">
        <v>0</v>
      </c>
      <c r="B567" s="277" t="s">
        <v>482</v>
      </c>
      <c r="C567" s="246"/>
      <c r="D567" s="246"/>
      <c r="E567" s="278" t="s">
        <v>498</v>
      </c>
      <c r="F567" s="268"/>
      <c r="G567" s="269"/>
      <c r="H567" s="270"/>
      <c r="I567" s="24"/>
      <c r="J567" s="261"/>
    </row>
    <row r="568" spans="1:10" s="260" customFormat="1" x14ac:dyDescent="0.2">
      <c r="A568" s="15" t="s">
        <v>0</v>
      </c>
      <c r="B568" s="277" t="s">
        <v>482</v>
      </c>
      <c r="C568" s="246"/>
      <c r="D568" s="246"/>
      <c r="E568" s="278" t="s">
        <v>499</v>
      </c>
      <c r="F568" s="268"/>
      <c r="G568" s="269"/>
      <c r="H568" s="270"/>
      <c r="I568" s="24"/>
      <c r="J568" s="261"/>
    </row>
    <row r="569" spans="1:10" s="260" customFormat="1" x14ac:dyDescent="0.2">
      <c r="A569" s="15" t="s">
        <v>0</v>
      </c>
      <c r="B569" s="277" t="s">
        <v>482</v>
      </c>
      <c r="C569" s="246"/>
      <c r="D569" s="246"/>
      <c r="E569" s="278" t="s">
        <v>500</v>
      </c>
      <c r="F569" s="268"/>
      <c r="G569" s="269"/>
      <c r="H569" s="270"/>
      <c r="I569" s="24"/>
      <c r="J569" s="261"/>
    </row>
    <row r="570" spans="1:10" s="260" customFormat="1" x14ac:dyDescent="0.2">
      <c r="A570" s="15" t="s">
        <v>0</v>
      </c>
      <c r="B570" s="277" t="s">
        <v>482</v>
      </c>
      <c r="C570" s="246"/>
      <c r="D570" s="246"/>
      <c r="E570" s="278" t="s">
        <v>501</v>
      </c>
      <c r="F570" s="268"/>
      <c r="G570" s="269"/>
      <c r="H570" s="270"/>
      <c r="I570" s="24"/>
      <c r="J570" s="261"/>
    </row>
    <row r="571" spans="1:10" s="260" customFormat="1" x14ac:dyDescent="0.2">
      <c r="A571" s="15" t="s">
        <v>0</v>
      </c>
      <c r="B571" s="277" t="s">
        <v>482</v>
      </c>
      <c r="C571" s="246"/>
      <c r="D571" s="246"/>
      <c r="E571" s="278" t="s">
        <v>502</v>
      </c>
      <c r="F571" s="268"/>
      <c r="G571" s="269"/>
      <c r="H571" s="270"/>
      <c r="I571" s="24"/>
      <c r="J571" s="261"/>
    </row>
    <row r="572" spans="1:10" s="260" customFormat="1" ht="22.5" x14ac:dyDescent="0.2">
      <c r="A572" s="15" t="s">
        <v>0</v>
      </c>
      <c r="B572" s="277" t="s">
        <v>482</v>
      </c>
      <c r="C572" s="245"/>
      <c r="D572" s="262" t="s">
        <v>108</v>
      </c>
      <c r="E572" s="263" t="s">
        <v>503</v>
      </c>
      <c r="F572" s="264" t="s">
        <v>110</v>
      </c>
      <c r="G572" s="265">
        <v>1</v>
      </c>
      <c r="H572" s="233"/>
      <c r="I572" s="24">
        <f>H572*$G572</f>
        <v>0</v>
      </c>
      <c r="J572" s="261"/>
    </row>
    <row r="573" spans="1:10" s="260" customFormat="1" ht="45" hidden="1" x14ac:dyDescent="0.2">
      <c r="A573" s="15" t="s">
        <v>0</v>
      </c>
      <c r="B573" s="277"/>
      <c r="C573" s="297"/>
      <c r="D573" s="262" t="s">
        <v>111</v>
      </c>
      <c r="E573" s="263" t="s">
        <v>126</v>
      </c>
      <c r="F573" s="264" t="s">
        <v>110</v>
      </c>
      <c r="G573" s="265">
        <v>1</v>
      </c>
      <c r="H573" s="233"/>
      <c r="I573" s="24">
        <f>H573*$G573</f>
        <v>0</v>
      </c>
      <c r="J573" s="261"/>
    </row>
    <row r="574" spans="1:10" s="260" customFormat="1" hidden="1" x14ac:dyDescent="0.2">
      <c r="A574" s="15" t="s">
        <v>0</v>
      </c>
      <c r="B574" s="277"/>
      <c r="C574" s="246"/>
      <c r="D574" s="246"/>
      <c r="E574" s="278"/>
      <c r="F574" s="268"/>
      <c r="G574" s="269"/>
      <c r="H574" s="270"/>
      <c r="I574" s="24"/>
      <c r="J574" s="261"/>
    </row>
    <row r="575" spans="1:10" s="260" customFormat="1" hidden="1" x14ac:dyDescent="0.2">
      <c r="A575" s="15" t="s">
        <v>0</v>
      </c>
      <c r="B575" s="277"/>
      <c r="C575" s="246" t="s">
        <v>372</v>
      </c>
      <c r="D575" s="600" t="s">
        <v>504</v>
      </c>
      <c r="E575" s="278" t="s">
        <v>505</v>
      </c>
      <c r="F575" s="268" t="s">
        <v>110</v>
      </c>
      <c r="G575" s="272">
        <v>1</v>
      </c>
      <c r="H575" s="233"/>
      <c r="I575" s="24">
        <f>H575*$G575</f>
        <v>0</v>
      </c>
      <c r="J575" s="261"/>
    </row>
    <row r="576" spans="1:10" s="260" customFormat="1" hidden="1" x14ac:dyDescent="0.2">
      <c r="A576" s="15" t="s">
        <v>0</v>
      </c>
      <c r="B576" s="277"/>
      <c r="C576" s="246"/>
      <c r="D576" s="246"/>
      <c r="E576" s="278"/>
      <c r="F576" s="268"/>
      <c r="G576" s="269"/>
      <c r="H576" s="270"/>
      <c r="I576" s="24"/>
      <c r="J576" s="261"/>
    </row>
    <row r="577" spans="1:10" s="260" customFormat="1" hidden="1" x14ac:dyDescent="0.2">
      <c r="A577" s="15" t="s">
        <v>0</v>
      </c>
      <c r="B577" s="277"/>
      <c r="C577" s="246"/>
      <c r="D577" s="246"/>
      <c r="E577" s="278" t="s">
        <v>506</v>
      </c>
      <c r="F577" s="268"/>
      <c r="G577" s="269"/>
      <c r="H577" s="270"/>
      <c r="I577" s="24"/>
      <c r="J577" s="261"/>
    </row>
    <row r="578" spans="1:10" s="260" customFormat="1" hidden="1" x14ac:dyDescent="0.2">
      <c r="A578" s="15" t="s">
        <v>0</v>
      </c>
      <c r="B578" s="277"/>
      <c r="C578" s="246"/>
      <c r="D578" s="246"/>
      <c r="E578" s="278" t="s">
        <v>507</v>
      </c>
      <c r="F578" s="268"/>
      <c r="G578" s="269"/>
      <c r="H578" s="270"/>
      <c r="I578" s="24"/>
      <c r="J578" s="261"/>
    </row>
    <row r="579" spans="1:10" s="260" customFormat="1" hidden="1" x14ac:dyDescent="0.2">
      <c r="A579" s="15" t="s">
        <v>0</v>
      </c>
      <c r="B579" s="277"/>
      <c r="C579" s="246" t="s">
        <v>372</v>
      </c>
      <c r="D579" s="246" t="s">
        <v>508</v>
      </c>
      <c r="E579" s="278" t="s">
        <v>509</v>
      </c>
      <c r="F579" s="268" t="s">
        <v>110</v>
      </c>
      <c r="G579" s="272">
        <v>1</v>
      </c>
      <c r="H579" s="233"/>
      <c r="I579" s="24">
        <f>H579*$G579</f>
        <v>0</v>
      </c>
      <c r="J579" s="261"/>
    </row>
    <row r="580" spans="1:10" s="260" customFormat="1" hidden="1" x14ac:dyDescent="0.2">
      <c r="A580" s="15" t="s">
        <v>0</v>
      </c>
      <c r="B580" s="277"/>
      <c r="C580" s="246"/>
      <c r="D580" s="246"/>
      <c r="E580" s="278"/>
      <c r="F580" s="268"/>
      <c r="G580" s="269"/>
      <c r="H580" s="270"/>
      <c r="I580" s="24"/>
      <c r="J580" s="261"/>
    </row>
    <row r="581" spans="1:10" s="260" customFormat="1" hidden="1" x14ac:dyDescent="0.2">
      <c r="A581" s="15" t="s">
        <v>0</v>
      </c>
      <c r="B581" s="277"/>
      <c r="C581" s="246" t="s">
        <v>372</v>
      </c>
      <c r="D581" s="246" t="s">
        <v>182</v>
      </c>
      <c r="E581" s="587" t="s">
        <v>510</v>
      </c>
      <c r="F581" s="268" t="s">
        <v>136</v>
      </c>
      <c r="G581" s="272">
        <v>1</v>
      </c>
      <c r="H581" s="233"/>
      <c r="I581" s="24">
        <f>H581*$G581</f>
        <v>0</v>
      </c>
      <c r="J581" s="261"/>
    </row>
    <row r="582" spans="1:10" s="260" customFormat="1" hidden="1" x14ac:dyDescent="0.2">
      <c r="A582" s="15" t="s">
        <v>0</v>
      </c>
      <c r="B582" s="277"/>
      <c r="C582" s="246"/>
      <c r="D582" s="246"/>
      <c r="E582" s="278" t="s">
        <v>511</v>
      </c>
      <c r="F582" s="268"/>
      <c r="G582" s="269"/>
      <c r="H582" s="270"/>
      <c r="I582" s="24"/>
      <c r="J582" s="261"/>
    </row>
    <row r="583" spans="1:10" s="260" customFormat="1" hidden="1" x14ac:dyDescent="0.2">
      <c r="A583" s="15" t="s">
        <v>0</v>
      </c>
      <c r="B583" s="277"/>
      <c r="C583" s="246"/>
      <c r="D583" s="246"/>
      <c r="E583" s="278" t="s">
        <v>512</v>
      </c>
      <c r="F583" s="268"/>
      <c r="G583" s="269"/>
      <c r="H583" s="270"/>
      <c r="I583" s="24"/>
      <c r="J583" s="261"/>
    </row>
    <row r="584" spans="1:10" s="260" customFormat="1" hidden="1" x14ac:dyDescent="0.2">
      <c r="A584" s="15" t="s">
        <v>0</v>
      </c>
      <c r="B584" s="277"/>
      <c r="C584" s="246"/>
      <c r="D584" s="246"/>
      <c r="E584" s="278" t="s">
        <v>513</v>
      </c>
      <c r="F584" s="268"/>
      <c r="G584" s="269"/>
      <c r="H584" s="270"/>
      <c r="I584" s="24"/>
      <c r="J584" s="261"/>
    </row>
    <row r="585" spans="1:10" s="260" customFormat="1" hidden="1" x14ac:dyDescent="0.2">
      <c r="A585" s="15" t="s">
        <v>0</v>
      </c>
      <c r="B585" s="277"/>
      <c r="C585" s="246"/>
      <c r="D585" s="246"/>
      <c r="E585" s="278"/>
      <c r="F585" s="268"/>
      <c r="G585" s="269"/>
      <c r="H585" s="270"/>
      <c r="I585" s="24"/>
      <c r="J585" s="261"/>
    </row>
    <row r="586" spans="1:10" s="260" customFormat="1" hidden="1" x14ac:dyDescent="0.2">
      <c r="A586" s="15" t="s">
        <v>0</v>
      </c>
      <c r="B586" s="277"/>
      <c r="C586" s="246" t="s">
        <v>372</v>
      </c>
      <c r="D586" s="246" t="s">
        <v>187</v>
      </c>
      <c r="E586" s="274" t="s">
        <v>514</v>
      </c>
      <c r="F586" s="268"/>
      <c r="G586" s="269"/>
      <c r="H586" s="270"/>
      <c r="I586" s="24"/>
      <c r="J586" s="261"/>
    </row>
    <row r="587" spans="1:10" s="260" customFormat="1" ht="22.5" hidden="1" x14ac:dyDescent="0.2">
      <c r="A587" s="15" t="s">
        <v>0</v>
      </c>
      <c r="B587" s="277"/>
      <c r="C587" s="246"/>
      <c r="D587" s="246"/>
      <c r="E587" s="273" t="s">
        <v>515</v>
      </c>
      <c r="F587" s="268"/>
      <c r="G587" s="269"/>
      <c r="H587" s="270"/>
      <c r="I587" s="24"/>
      <c r="J587" s="261"/>
    </row>
    <row r="588" spans="1:10" s="260" customFormat="1" hidden="1" x14ac:dyDescent="0.2">
      <c r="A588" s="15" t="s">
        <v>0</v>
      </c>
      <c r="B588" s="277"/>
      <c r="C588" s="246" t="s">
        <v>372</v>
      </c>
      <c r="D588" s="246" t="s">
        <v>516</v>
      </c>
      <c r="E588" s="273" t="s">
        <v>517</v>
      </c>
      <c r="F588" s="268" t="s">
        <v>136</v>
      </c>
      <c r="G588" s="272">
        <v>5</v>
      </c>
      <c r="H588" s="233"/>
      <c r="I588" s="24">
        <f>H588*$G588</f>
        <v>0</v>
      </c>
      <c r="J588" s="261"/>
    </row>
    <row r="589" spans="1:10" s="260" customFormat="1" hidden="1" x14ac:dyDescent="0.2">
      <c r="A589" s="15" t="s">
        <v>0</v>
      </c>
      <c r="B589" s="277"/>
      <c r="C589" s="246" t="s">
        <v>372</v>
      </c>
      <c r="D589" s="246" t="s">
        <v>518</v>
      </c>
      <c r="E589" s="273" t="s">
        <v>519</v>
      </c>
      <c r="F589" s="268" t="s">
        <v>136</v>
      </c>
      <c r="G589" s="272">
        <v>4</v>
      </c>
      <c r="H589" s="233"/>
      <c r="I589" s="24">
        <f>H589*$G589</f>
        <v>0</v>
      </c>
      <c r="J589" s="261"/>
    </row>
    <row r="590" spans="1:10" s="260" customFormat="1" hidden="1" x14ac:dyDescent="0.2">
      <c r="A590" s="15" t="s">
        <v>0</v>
      </c>
      <c r="B590" s="277"/>
      <c r="C590" s="246" t="s">
        <v>372</v>
      </c>
      <c r="D590" s="246" t="s">
        <v>520</v>
      </c>
      <c r="E590" s="273" t="s">
        <v>521</v>
      </c>
      <c r="F590" s="268" t="s">
        <v>136</v>
      </c>
      <c r="G590" s="272">
        <v>2</v>
      </c>
      <c r="H590" s="233"/>
      <c r="I590" s="24">
        <f>H590*$G590</f>
        <v>0</v>
      </c>
      <c r="J590" s="261"/>
    </row>
    <row r="591" spans="1:10" s="260" customFormat="1" hidden="1" x14ac:dyDescent="0.2">
      <c r="A591" s="15" t="s">
        <v>0</v>
      </c>
      <c r="B591" s="277"/>
      <c r="C591" s="246" t="s">
        <v>372</v>
      </c>
      <c r="D591" s="246" t="s">
        <v>522</v>
      </c>
      <c r="E591" s="273" t="s">
        <v>523</v>
      </c>
      <c r="F591" s="268" t="s">
        <v>136</v>
      </c>
      <c r="G591" s="272">
        <v>2</v>
      </c>
      <c r="H591" s="233"/>
      <c r="I591" s="24">
        <f>H591*$G591</f>
        <v>0</v>
      </c>
      <c r="J591" s="261"/>
    </row>
    <row r="592" spans="1:10" s="260" customFormat="1" hidden="1" x14ac:dyDescent="0.2">
      <c r="A592" s="15" t="s">
        <v>0</v>
      </c>
      <c r="B592" s="277"/>
      <c r="C592" s="246"/>
      <c r="D592" s="246"/>
      <c r="E592" s="273"/>
      <c r="F592" s="268"/>
      <c r="G592" s="269"/>
      <c r="H592" s="270"/>
      <c r="I592" s="24"/>
      <c r="J592" s="261"/>
    </row>
    <row r="593" spans="1:10" s="260" customFormat="1" hidden="1" x14ac:dyDescent="0.2">
      <c r="A593" s="15" t="s">
        <v>0</v>
      </c>
      <c r="B593" s="277"/>
      <c r="C593" s="246" t="s">
        <v>372</v>
      </c>
      <c r="D593" s="246" t="s">
        <v>190</v>
      </c>
      <c r="E593" s="589" t="s">
        <v>524</v>
      </c>
      <c r="F593" s="268"/>
      <c r="G593" s="269"/>
      <c r="H593" s="270"/>
      <c r="I593" s="24"/>
      <c r="J593" s="261"/>
    </row>
    <row r="594" spans="1:10" s="260" customFormat="1" ht="33.75" hidden="1" x14ac:dyDescent="0.2">
      <c r="A594" s="15" t="s">
        <v>0</v>
      </c>
      <c r="B594" s="277"/>
      <c r="C594" s="246"/>
      <c r="D594" s="246"/>
      <c r="E594" s="276" t="s">
        <v>525</v>
      </c>
      <c r="F594" s="268"/>
      <c r="G594" s="269"/>
      <c r="H594" s="270"/>
      <c r="I594" s="24"/>
      <c r="J594" s="261"/>
    </row>
    <row r="595" spans="1:10" s="260" customFormat="1" hidden="1" x14ac:dyDescent="0.2">
      <c r="A595" s="15" t="s">
        <v>0</v>
      </c>
      <c r="B595" s="277"/>
      <c r="C595" s="246" t="s">
        <v>372</v>
      </c>
      <c r="D595" s="246" t="s">
        <v>526</v>
      </c>
      <c r="E595" s="273" t="s">
        <v>339</v>
      </c>
      <c r="F595" s="268" t="s">
        <v>149</v>
      </c>
      <c r="G595" s="269">
        <v>15</v>
      </c>
      <c r="H595" s="233"/>
      <c r="I595" s="24">
        <f>H595*$G595</f>
        <v>0</v>
      </c>
      <c r="J595" s="261"/>
    </row>
    <row r="596" spans="1:10" s="260" customFormat="1" hidden="1" x14ac:dyDescent="0.2">
      <c r="A596" s="15" t="s">
        <v>0</v>
      </c>
      <c r="B596" s="277"/>
      <c r="C596" s="246" t="s">
        <v>372</v>
      </c>
      <c r="D596" s="246" t="s">
        <v>527</v>
      </c>
      <c r="E596" s="273" t="s">
        <v>528</v>
      </c>
      <c r="F596" s="268" t="s">
        <v>149</v>
      </c>
      <c r="G596" s="269">
        <v>30</v>
      </c>
      <c r="H596" s="233"/>
      <c r="I596" s="24">
        <f>H596*$G596</f>
        <v>0</v>
      </c>
      <c r="J596" s="261"/>
    </row>
    <row r="597" spans="1:10" s="260" customFormat="1" hidden="1" x14ac:dyDescent="0.2">
      <c r="A597" s="15" t="s">
        <v>0</v>
      </c>
      <c r="B597" s="277"/>
      <c r="C597" s="246" t="s">
        <v>372</v>
      </c>
      <c r="D597" s="246" t="s">
        <v>529</v>
      </c>
      <c r="E597" s="273" t="s">
        <v>473</v>
      </c>
      <c r="F597" s="268" t="s">
        <v>149</v>
      </c>
      <c r="G597" s="269">
        <v>30</v>
      </c>
      <c r="H597" s="233"/>
      <c r="I597" s="24">
        <f>H597*$G597</f>
        <v>0</v>
      </c>
      <c r="J597" s="261"/>
    </row>
    <row r="598" spans="1:10" s="260" customFormat="1" hidden="1" x14ac:dyDescent="0.2">
      <c r="A598" s="15" t="s">
        <v>0</v>
      </c>
      <c r="B598" s="277"/>
      <c r="C598" s="246"/>
      <c r="D598" s="246"/>
      <c r="E598" s="275"/>
      <c r="F598" s="268"/>
      <c r="G598" s="269"/>
      <c r="H598" s="270"/>
      <c r="I598" s="24"/>
      <c r="J598" s="261"/>
    </row>
    <row r="599" spans="1:10" s="260" customFormat="1" hidden="1" x14ac:dyDescent="0.2">
      <c r="A599" s="15" t="s">
        <v>0</v>
      </c>
      <c r="B599" s="277"/>
      <c r="C599" s="246" t="s">
        <v>372</v>
      </c>
      <c r="D599" s="246" t="s">
        <v>193</v>
      </c>
      <c r="E599" s="589" t="s">
        <v>530</v>
      </c>
      <c r="F599" s="268" t="s">
        <v>344</v>
      </c>
      <c r="G599" s="269">
        <v>20</v>
      </c>
      <c r="H599" s="233"/>
      <c r="I599" s="24">
        <f>H599*$G599</f>
        <v>0</v>
      </c>
      <c r="J599" s="261"/>
    </row>
    <row r="600" spans="1:10" s="260" customFormat="1" ht="33.75" hidden="1" x14ac:dyDescent="0.2">
      <c r="A600" s="15" t="s">
        <v>0</v>
      </c>
      <c r="B600" s="277"/>
      <c r="C600" s="246"/>
      <c r="D600" s="246"/>
      <c r="E600" s="608" t="s">
        <v>531</v>
      </c>
      <c r="F600" s="268"/>
      <c r="G600" s="269"/>
      <c r="H600" s="270"/>
      <c r="I600" s="24"/>
      <c r="J600" s="261"/>
    </row>
    <row r="601" spans="1:10" s="260" customFormat="1" hidden="1" x14ac:dyDescent="0.2">
      <c r="A601" s="15" t="s">
        <v>0</v>
      </c>
      <c r="B601" s="277"/>
      <c r="C601" s="246"/>
      <c r="D601" s="246"/>
      <c r="E601" s="321"/>
      <c r="F601" s="268"/>
      <c r="G601" s="269"/>
      <c r="H601" s="270"/>
      <c r="I601" s="24"/>
      <c r="J601" s="261"/>
    </row>
    <row r="602" spans="1:10" s="260" customFormat="1" hidden="1" x14ac:dyDescent="0.2">
      <c r="A602" s="15" t="s">
        <v>0</v>
      </c>
      <c r="B602" s="277"/>
      <c r="C602" s="246" t="s">
        <v>372</v>
      </c>
      <c r="D602" s="246" t="s">
        <v>197</v>
      </c>
      <c r="E602" s="589" t="s">
        <v>532</v>
      </c>
      <c r="F602" s="268"/>
      <c r="G602" s="269"/>
      <c r="H602" s="270"/>
      <c r="I602" s="24"/>
      <c r="J602" s="261"/>
    </row>
    <row r="603" spans="1:10" s="260" customFormat="1" ht="33.75" hidden="1" x14ac:dyDescent="0.2">
      <c r="A603" s="15" t="s">
        <v>0</v>
      </c>
      <c r="B603" s="277"/>
      <c r="C603" s="246"/>
      <c r="D603" s="246"/>
      <c r="E603" s="608" t="s">
        <v>533</v>
      </c>
      <c r="F603" s="268"/>
      <c r="G603" s="269"/>
      <c r="H603" s="270"/>
      <c r="I603" s="24"/>
      <c r="J603" s="261"/>
    </row>
    <row r="604" spans="1:10" s="260" customFormat="1" hidden="1" x14ac:dyDescent="0.2">
      <c r="A604" s="15" t="s">
        <v>0</v>
      </c>
      <c r="B604" s="277"/>
      <c r="C604" s="246"/>
      <c r="D604" s="246"/>
      <c r="E604" s="321" t="s">
        <v>534</v>
      </c>
      <c r="F604" s="268"/>
      <c r="G604" s="269"/>
      <c r="H604" s="270"/>
      <c r="I604" s="24"/>
      <c r="J604" s="261"/>
    </row>
    <row r="605" spans="1:10" s="260" customFormat="1" hidden="1" x14ac:dyDescent="0.2">
      <c r="A605" s="15" t="s">
        <v>0</v>
      </c>
      <c r="B605" s="277"/>
      <c r="C605" s="246"/>
      <c r="D605" s="246"/>
      <c r="E605" s="321" t="s">
        <v>535</v>
      </c>
      <c r="F605" s="268"/>
      <c r="G605" s="269"/>
      <c r="H605" s="270"/>
      <c r="I605" s="24"/>
      <c r="J605" s="261"/>
    </row>
    <row r="606" spans="1:10" s="260" customFormat="1" hidden="1" x14ac:dyDescent="0.2">
      <c r="A606" s="15" t="s">
        <v>0</v>
      </c>
      <c r="B606" s="277"/>
      <c r="C606" s="246"/>
      <c r="D606" s="246"/>
      <c r="E606" s="321" t="s">
        <v>536</v>
      </c>
      <c r="F606" s="268"/>
      <c r="G606" s="269"/>
      <c r="H606" s="270"/>
      <c r="I606" s="24"/>
      <c r="J606" s="261"/>
    </row>
    <row r="607" spans="1:10" s="260" customFormat="1" hidden="1" x14ac:dyDescent="0.2">
      <c r="A607" s="15" t="s">
        <v>0</v>
      </c>
      <c r="B607" s="277"/>
      <c r="C607" s="246"/>
      <c r="D607" s="246"/>
      <c r="E607" s="321" t="s">
        <v>537</v>
      </c>
      <c r="F607" s="268"/>
      <c r="G607" s="269"/>
      <c r="H607" s="270"/>
      <c r="I607" s="24"/>
      <c r="J607" s="261"/>
    </row>
    <row r="608" spans="1:10" s="260" customFormat="1" hidden="1" x14ac:dyDescent="0.2">
      <c r="A608" s="15" t="s">
        <v>0</v>
      </c>
      <c r="B608" s="277"/>
      <c r="C608" s="246"/>
      <c r="D608" s="246"/>
      <c r="E608" s="321" t="s">
        <v>538</v>
      </c>
      <c r="F608" s="294"/>
      <c r="G608" s="294"/>
      <c r="H608" s="588"/>
      <c r="I608" s="24"/>
      <c r="J608" s="261"/>
    </row>
    <row r="609" spans="1:10" s="260" customFormat="1" hidden="1" x14ac:dyDescent="0.2">
      <c r="A609" s="15" t="s">
        <v>0</v>
      </c>
      <c r="B609" s="277"/>
      <c r="C609" s="246"/>
      <c r="D609" s="246"/>
      <c r="E609" s="597" t="s">
        <v>539</v>
      </c>
      <c r="F609" s="268" t="s">
        <v>149</v>
      </c>
      <c r="G609" s="269">
        <v>15</v>
      </c>
      <c r="H609" s="233"/>
      <c r="I609" s="24">
        <f>H609*$G609</f>
        <v>0</v>
      </c>
      <c r="J609" s="261"/>
    </row>
    <row r="610" spans="1:10" s="260" customFormat="1" hidden="1" x14ac:dyDescent="0.2">
      <c r="A610" s="15" t="s">
        <v>0</v>
      </c>
      <c r="B610" s="277"/>
      <c r="C610" s="246"/>
      <c r="D610" s="246"/>
      <c r="E610" s="597" t="s">
        <v>540</v>
      </c>
      <c r="F610" s="268" t="s">
        <v>149</v>
      </c>
      <c r="G610" s="269">
        <v>15</v>
      </c>
      <c r="H610" s="233"/>
      <c r="I610" s="24">
        <f>H610*$G610</f>
        <v>0</v>
      </c>
      <c r="J610" s="261"/>
    </row>
    <row r="611" spans="1:10" s="260" customFormat="1" hidden="1" x14ac:dyDescent="0.2">
      <c r="A611" s="15" t="s">
        <v>0</v>
      </c>
      <c r="B611" s="277"/>
      <c r="C611" s="246"/>
      <c r="D611" s="246"/>
      <c r="E611" s="275"/>
      <c r="F611" s="268"/>
      <c r="G611" s="269"/>
      <c r="H611" s="270"/>
      <c r="I611" s="24"/>
      <c r="J611" s="261"/>
    </row>
    <row r="612" spans="1:10" s="260" customFormat="1" hidden="1" x14ac:dyDescent="0.2">
      <c r="A612" s="15" t="s">
        <v>0</v>
      </c>
      <c r="B612" s="277"/>
      <c r="C612" s="246" t="s">
        <v>372</v>
      </c>
      <c r="D612" s="246" t="s">
        <v>202</v>
      </c>
      <c r="E612" s="589" t="s">
        <v>541</v>
      </c>
      <c r="F612" s="268" t="s">
        <v>149</v>
      </c>
      <c r="G612" s="269">
        <f>SUM(G595:G597)</f>
        <v>75</v>
      </c>
      <c r="H612" s="233"/>
      <c r="I612" s="24">
        <f>H612*$G612</f>
        <v>0</v>
      </c>
      <c r="J612" s="261"/>
    </row>
    <row r="613" spans="1:10" s="260" customFormat="1" ht="22.5" hidden="1" x14ac:dyDescent="0.2">
      <c r="A613" s="15" t="s">
        <v>0</v>
      </c>
      <c r="B613" s="277"/>
      <c r="C613" s="246"/>
      <c r="D613" s="246"/>
      <c r="E613" s="273" t="s">
        <v>542</v>
      </c>
      <c r="F613" s="268"/>
      <c r="G613" s="269"/>
      <c r="H613" s="270"/>
      <c r="I613" s="24"/>
      <c r="J613" s="261"/>
    </row>
    <row r="614" spans="1:10" s="260" customFormat="1" hidden="1" x14ac:dyDescent="0.2">
      <c r="A614" s="15" t="s">
        <v>0</v>
      </c>
      <c r="B614" s="277"/>
      <c r="C614" s="246"/>
      <c r="D614" s="246"/>
      <c r="E614" s="273"/>
      <c r="F614" s="268"/>
      <c r="G614" s="269"/>
      <c r="H614" s="270"/>
      <c r="I614" s="24"/>
      <c r="J614" s="261"/>
    </row>
    <row r="615" spans="1:10" s="260" customFormat="1" hidden="1" x14ac:dyDescent="0.2">
      <c r="A615" s="15" t="s">
        <v>0</v>
      </c>
      <c r="B615" s="277"/>
      <c r="C615" s="246" t="s">
        <v>372</v>
      </c>
      <c r="D615" s="246" t="s">
        <v>205</v>
      </c>
      <c r="E615" s="274" t="s">
        <v>543</v>
      </c>
      <c r="F615" s="268" t="s">
        <v>149</v>
      </c>
      <c r="G615" s="269">
        <v>5</v>
      </c>
      <c r="H615" s="233"/>
      <c r="I615" s="24">
        <f>H615*$G615</f>
        <v>0</v>
      </c>
      <c r="J615" s="261"/>
    </row>
    <row r="616" spans="1:10" s="260" customFormat="1" hidden="1" x14ac:dyDescent="0.2">
      <c r="A616" s="15" t="s">
        <v>0</v>
      </c>
      <c r="B616" s="277"/>
      <c r="C616" s="246"/>
      <c r="D616" s="246"/>
      <c r="E616" s="273" t="s">
        <v>544</v>
      </c>
      <c r="F616" s="268"/>
      <c r="G616" s="269"/>
      <c r="H616" s="270"/>
      <c r="I616" s="24"/>
      <c r="J616" s="261"/>
    </row>
    <row r="617" spans="1:10" s="260" customFormat="1" hidden="1" x14ac:dyDescent="0.2">
      <c r="A617" s="15" t="s">
        <v>0</v>
      </c>
      <c r="B617" s="277"/>
      <c r="C617" s="246"/>
      <c r="D617" s="246"/>
      <c r="E617" s="273"/>
      <c r="F617" s="268"/>
      <c r="G617" s="269"/>
      <c r="H617" s="270"/>
      <c r="I617" s="24"/>
      <c r="J617" s="261"/>
    </row>
    <row r="618" spans="1:10" s="260" customFormat="1" hidden="1" x14ac:dyDescent="0.2">
      <c r="A618" s="15" t="s">
        <v>0</v>
      </c>
      <c r="B618" s="277"/>
      <c r="C618" s="246" t="s">
        <v>372</v>
      </c>
      <c r="D618" s="246" t="s">
        <v>209</v>
      </c>
      <c r="E618" s="274" t="s">
        <v>545</v>
      </c>
      <c r="F618" s="268" t="s">
        <v>358</v>
      </c>
      <c r="G618" s="269">
        <v>80</v>
      </c>
      <c r="H618" s="233"/>
      <c r="I618" s="24">
        <f>H618*$G618</f>
        <v>0</v>
      </c>
      <c r="J618" s="261"/>
    </row>
    <row r="619" spans="1:10" s="253" customFormat="1" ht="33.75" hidden="1" x14ac:dyDescent="0.2">
      <c r="A619" s="15" t="s">
        <v>0</v>
      </c>
      <c r="B619" s="277"/>
      <c r="C619" s="246"/>
      <c r="D619" s="246"/>
      <c r="E619" s="273" t="s">
        <v>546</v>
      </c>
      <c r="F619" s="268"/>
      <c r="G619" s="269"/>
      <c r="H619" s="270"/>
      <c r="I619" s="24"/>
      <c r="J619" s="261"/>
    </row>
    <row r="620" spans="1:10" s="253" customFormat="1" hidden="1" x14ac:dyDescent="0.2">
      <c r="A620" s="15" t="s">
        <v>0</v>
      </c>
      <c r="B620" s="277"/>
      <c r="C620" s="246"/>
      <c r="D620" s="246"/>
      <c r="E620" s="273"/>
      <c r="F620" s="268"/>
      <c r="G620" s="269"/>
      <c r="H620" s="270"/>
      <c r="I620" s="24"/>
      <c r="J620" s="261"/>
    </row>
    <row r="621" spans="1:10" s="253" customFormat="1" hidden="1" x14ac:dyDescent="0.2">
      <c r="A621" s="15" t="s">
        <v>0</v>
      </c>
      <c r="B621" s="277"/>
      <c r="C621" s="246" t="s">
        <v>372</v>
      </c>
      <c r="D621" s="246" t="s">
        <v>212</v>
      </c>
      <c r="E621" s="267" t="s">
        <v>547</v>
      </c>
      <c r="F621" s="268" t="s">
        <v>136</v>
      </c>
      <c r="G621" s="272">
        <v>1</v>
      </c>
      <c r="H621" s="233"/>
      <c r="I621" s="24">
        <f>H621*$G621</f>
        <v>0</v>
      </c>
      <c r="J621" s="261"/>
    </row>
    <row r="622" spans="1:10" s="253" customFormat="1" ht="22.5" hidden="1" x14ac:dyDescent="0.2">
      <c r="A622" s="15" t="s">
        <v>0</v>
      </c>
      <c r="B622" s="277"/>
      <c r="C622" s="246"/>
      <c r="D622" s="246"/>
      <c r="E622" s="275" t="s">
        <v>548</v>
      </c>
      <c r="F622" s="294"/>
      <c r="G622" s="294"/>
      <c r="H622" s="588"/>
      <c r="I622" s="24"/>
      <c r="J622" s="261"/>
    </row>
    <row r="623" spans="1:10" s="253" customFormat="1" hidden="1" x14ac:dyDescent="0.2">
      <c r="A623" s="15" t="s">
        <v>0</v>
      </c>
      <c r="B623" s="277"/>
      <c r="C623" s="246"/>
      <c r="D623" s="246"/>
      <c r="E623" s="275"/>
      <c r="F623" s="294"/>
      <c r="G623" s="294"/>
      <c r="H623" s="588"/>
      <c r="I623" s="24"/>
      <c r="J623" s="261"/>
    </row>
    <row r="624" spans="1:10" s="253" customFormat="1" hidden="1" x14ac:dyDescent="0.2">
      <c r="A624" s="15" t="s">
        <v>0</v>
      </c>
      <c r="B624" s="277"/>
      <c r="C624" s="246" t="s">
        <v>372</v>
      </c>
      <c r="D624" s="246" t="s">
        <v>215</v>
      </c>
      <c r="E624" s="274" t="s">
        <v>203</v>
      </c>
      <c r="F624" s="268" t="s">
        <v>110</v>
      </c>
      <c r="G624" s="272">
        <v>1</v>
      </c>
      <c r="H624" s="233"/>
      <c r="I624" s="24">
        <f>H624*$G624</f>
        <v>0</v>
      </c>
      <c r="J624" s="261"/>
    </row>
    <row r="625" spans="1:10" s="279" customFormat="1" ht="33.75" hidden="1" x14ac:dyDescent="0.2">
      <c r="A625" s="15" t="s">
        <v>0</v>
      </c>
      <c r="B625" s="277"/>
      <c r="C625" s="246"/>
      <c r="D625" s="246"/>
      <c r="E625" s="273" t="s">
        <v>360</v>
      </c>
      <c r="F625" s="268"/>
      <c r="G625" s="269"/>
      <c r="H625" s="270"/>
      <c r="I625" s="24"/>
      <c r="J625" s="261"/>
    </row>
    <row r="626" spans="1:10" s="279" customFormat="1" hidden="1" x14ac:dyDescent="0.2">
      <c r="A626" s="15" t="s">
        <v>0</v>
      </c>
      <c r="B626" s="277"/>
      <c r="C626" s="246"/>
      <c r="D626" s="246"/>
      <c r="E626" s="273"/>
      <c r="F626" s="268"/>
      <c r="G626" s="269"/>
      <c r="H626" s="270"/>
      <c r="I626" s="24"/>
      <c r="J626" s="261"/>
    </row>
    <row r="627" spans="1:10" s="279" customFormat="1" hidden="1" x14ac:dyDescent="0.2">
      <c r="A627" s="15" t="s">
        <v>0</v>
      </c>
      <c r="B627" s="277"/>
      <c r="C627" s="246" t="s">
        <v>372</v>
      </c>
      <c r="D627" s="246" t="s">
        <v>549</v>
      </c>
      <c r="E627" s="274" t="s">
        <v>550</v>
      </c>
      <c r="F627" s="268" t="s">
        <v>110</v>
      </c>
      <c r="G627" s="272">
        <v>1</v>
      </c>
      <c r="H627" s="233"/>
      <c r="I627" s="24">
        <f>H627*$G627</f>
        <v>0</v>
      </c>
      <c r="J627" s="261"/>
    </row>
    <row r="628" spans="1:10" s="279" customFormat="1" hidden="1" x14ac:dyDescent="0.2">
      <c r="A628" s="15" t="s">
        <v>0</v>
      </c>
      <c r="B628" s="277"/>
      <c r="C628" s="246"/>
      <c r="D628" s="246"/>
      <c r="E628" s="273" t="s">
        <v>362</v>
      </c>
      <c r="F628" s="268"/>
      <c r="G628" s="269"/>
      <c r="H628" s="270"/>
      <c r="I628" s="24"/>
      <c r="J628" s="261"/>
    </row>
    <row r="629" spans="1:10" s="279" customFormat="1" hidden="1" x14ac:dyDescent="0.2">
      <c r="A629" s="15" t="s">
        <v>0</v>
      </c>
      <c r="B629" s="277"/>
      <c r="C629" s="246"/>
      <c r="D629" s="246"/>
      <c r="E629" s="273" t="s">
        <v>363</v>
      </c>
      <c r="F629" s="268"/>
      <c r="G629" s="269"/>
      <c r="H629" s="270"/>
      <c r="I629" s="24"/>
      <c r="J629" s="261"/>
    </row>
    <row r="630" spans="1:10" s="279" customFormat="1" hidden="1" x14ac:dyDescent="0.2">
      <c r="A630" s="15" t="s">
        <v>0</v>
      </c>
      <c r="B630" s="277"/>
      <c r="C630" s="246"/>
      <c r="D630" s="246"/>
      <c r="E630" s="273"/>
      <c r="F630" s="268"/>
      <c r="G630" s="269"/>
      <c r="H630" s="270"/>
      <c r="I630" s="24"/>
      <c r="J630" s="261"/>
    </row>
    <row r="631" spans="1:10" s="279" customFormat="1" hidden="1" x14ac:dyDescent="0.2">
      <c r="A631" s="15" t="s">
        <v>0</v>
      </c>
      <c r="B631" s="277"/>
      <c r="C631" s="246" t="s">
        <v>372</v>
      </c>
      <c r="D631" s="246" t="s">
        <v>551</v>
      </c>
      <c r="E631" s="274" t="s">
        <v>552</v>
      </c>
      <c r="F631" s="268" t="s">
        <v>110</v>
      </c>
      <c r="G631" s="272">
        <v>1</v>
      </c>
      <c r="H631" s="233"/>
      <c r="I631" s="24">
        <f>H631*$G631</f>
        <v>0</v>
      </c>
      <c r="J631" s="261"/>
    </row>
    <row r="632" spans="1:10" s="279" customFormat="1" hidden="1" x14ac:dyDescent="0.2">
      <c r="A632" s="15" t="s">
        <v>0</v>
      </c>
      <c r="B632" s="277"/>
      <c r="C632" s="246"/>
      <c r="D632" s="246"/>
      <c r="E632" s="273" t="s">
        <v>367</v>
      </c>
      <c r="F632" s="268"/>
      <c r="G632" s="269"/>
      <c r="H632" s="270"/>
      <c r="I632" s="24"/>
      <c r="J632" s="261"/>
    </row>
    <row r="633" spans="1:10" s="279" customFormat="1" hidden="1" x14ac:dyDescent="0.2">
      <c r="A633" s="15" t="s">
        <v>0</v>
      </c>
      <c r="B633" s="277"/>
      <c r="C633" s="246"/>
      <c r="D633" s="246"/>
      <c r="E633" s="273" t="s">
        <v>553</v>
      </c>
      <c r="F633" s="268"/>
      <c r="G633" s="269"/>
      <c r="H633" s="270"/>
      <c r="I633" s="24"/>
      <c r="J633" s="261"/>
    </row>
    <row r="634" spans="1:10" s="279" customFormat="1" hidden="1" x14ac:dyDescent="0.2">
      <c r="A634" s="15" t="s">
        <v>0</v>
      </c>
      <c r="B634" s="277"/>
      <c r="C634" s="246"/>
      <c r="D634" s="246"/>
      <c r="E634" s="273" t="s">
        <v>370</v>
      </c>
      <c r="F634" s="268"/>
      <c r="G634" s="269"/>
      <c r="H634" s="270"/>
      <c r="I634" s="24"/>
      <c r="J634" s="261"/>
    </row>
    <row r="635" spans="1:10" s="279" customFormat="1" hidden="1" x14ac:dyDescent="0.2">
      <c r="A635" s="15" t="s">
        <v>0</v>
      </c>
      <c r="B635" s="277"/>
      <c r="C635" s="246"/>
      <c r="D635" s="246"/>
      <c r="E635" s="273" t="s">
        <v>554</v>
      </c>
      <c r="F635" s="268"/>
      <c r="G635" s="269"/>
      <c r="H635" s="270"/>
      <c r="I635" s="24"/>
      <c r="J635" s="261"/>
    </row>
    <row r="636" spans="1:10" s="279" customFormat="1" hidden="1" x14ac:dyDescent="0.2">
      <c r="A636" s="15" t="s">
        <v>0</v>
      </c>
      <c r="B636" s="277"/>
      <c r="C636" s="246"/>
      <c r="D636" s="246"/>
      <c r="E636" s="273"/>
      <c r="F636" s="268"/>
      <c r="G636" s="269"/>
      <c r="H636" s="270"/>
      <c r="I636" s="24"/>
      <c r="J636" s="261"/>
    </row>
    <row r="637" spans="1:10" s="279" customFormat="1" hidden="1" x14ac:dyDescent="0.2">
      <c r="A637" s="15" t="s">
        <v>0</v>
      </c>
      <c r="B637" s="277"/>
      <c r="C637" s="246" t="s">
        <v>372</v>
      </c>
      <c r="D637" s="246" t="s">
        <v>555</v>
      </c>
      <c r="E637" s="274" t="s">
        <v>556</v>
      </c>
      <c r="F637" s="268" t="s">
        <v>110</v>
      </c>
      <c r="G637" s="272">
        <v>1</v>
      </c>
      <c r="H637" s="233"/>
      <c r="I637" s="24">
        <f>H637*$G637</f>
        <v>0</v>
      </c>
      <c r="J637" s="261"/>
    </row>
    <row r="638" spans="1:10" s="279" customFormat="1" ht="22.5" hidden="1" x14ac:dyDescent="0.2">
      <c r="A638" s="15" t="s">
        <v>0</v>
      </c>
      <c r="B638" s="277"/>
      <c r="C638" s="246"/>
      <c r="D638" s="246"/>
      <c r="E638" s="273" t="s">
        <v>557</v>
      </c>
      <c r="F638" s="268"/>
      <c r="G638" s="269"/>
      <c r="H638" s="270"/>
      <c r="I638" s="24"/>
      <c r="J638" s="261"/>
    </row>
    <row r="639" spans="1:10" s="279" customFormat="1" hidden="1" x14ac:dyDescent="0.2">
      <c r="A639" s="15" t="s">
        <v>0</v>
      </c>
      <c r="B639" s="277"/>
      <c r="C639" s="246"/>
      <c r="D639" s="246"/>
      <c r="E639" s="273" t="s">
        <v>558</v>
      </c>
      <c r="F639" s="268"/>
      <c r="G639" s="269"/>
      <c r="H639" s="270"/>
      <c r="I639" s="24"/>
      <c r="J639" s="261"/>
    </row>
    <row r="640" spans="1:10" s="279" customFormat="1" ht="22.5" hidden="1" x14ac:dyDescent="0.2">
      <c r="A640" s="15" t="s">
        <v>0</v>
      </c>
      <c r="B640" s="277"/>
      <c r="C640" s="246"/>
      <c r="D640" s="246"/>
      <c r="E640" s="273" t="s">
        <v>559</v>
      </c>
      <c r="F640" s="268"/>
      <c r="G640" s="269"/>
      <c r="H640" s="270"/>
      <c r="I640" s="24"/>
      <c r="J640" s="261"/>
    </row>
    <row r="641" spans="1:10" s="279" customFormat="1" hidden="1" x14ac:dyDescent="0.2">
      <c r="A641" s="15" t="s">
        <v>0</v>
      </c>
      <c r="B641" s="277"/>
      <c r="C641" s="246"/>
      <c r="D641" s="246"/>
      <c r="E641" s="273" t="s">
        <v>560</v>
      </c>
      <c r="F641" s="268"/>
      <c r="G641" s="269"/>
      <c r="H641" s="270"/>
      <c r="I641" s="24"/>
      <c r="J641" s="261"/>
    </row>
    <row r="642" spans="1:10" s="279" customFormat="1" ht="22.5" hidden="1" x14ac:dyDescent="0.2">
      <c r="A642" s="15" t="s">
        <v>0</v>
      </c>
      <c r="B642" s="277"/>
      <c r="C642" s="246"/>
      <c r="D642" s="246"/>
      <c r="E642" s="273" t="s">
        <v>561</v>
      </c>
      <c r="F642" s="268"/>
      <c r="G642" s="269"/>
      <c r="H642" s="270"/>
      <c r="I642" s="24"/>
      <c r="J642" s="261"/>
    </row>
    <row r="643" spans="1:10" s="279" customFormat="1" hidden="1" x14ac:dyDescent="0.2">
      <c r="A643" s="15" t="s">
        <v>0</v>
      </c>
      <c r="B643" s="277"/>
      <c r="C643" s="246"/>
      <c r="D643" s="246"/>
      <c r="E643" s="273"/>
      <c r="F643" s="268"/>
      <c r="G643" s="269"/>
      <c r="H643" s="270"/>
      <c r="I643" s="24"/>
      <c r="J643" s="261"/>
    </row>
    <row r="644" spans="1:10" s="279" customFormat="1" hidden="1" x14ac:dyDescent="0.2">
      <c r="A644" s="15" t="s">
        <v>221</v>
      </c>
      <c r="B644" s="277"/>
      <c r="C644" s="246" t="str">
        <f>C409</f>
        <v>V-B-2.</v>
      </c>
      <c r="D644" s="246"/>
      <c r="E644" s="589" t="str">
        <f>E409&amp; " - ukupno:"</f>
        <v>TOPLINSKA STANICA ZA PRIPREMU PTV - ukupno:</v>
      </c>
      <c r="F644" s="268"/>
      <c r="G644" s="269"/>
      <c r="H644" s="270"/>
      <c r="I644" s="590">
        <f>SUM(I411:I643)</f>
        <v>0</v>
      </c>
      <c r="J644" s="261"/>
    </row>
    <row r="645" spans="1:10" s="279" customFormat="1" hidden="1" x14ac:dyDescent="0.2">
      <c r="A645" s="15" t="s">
        <v>0</v>
      </c>
      <c r="B645" s="277"/>
      <c r="C645" s="246"/>
      <c r="D645" s="246"/>
      <c r="E645" s="273"/>
      <c r="F645" s="268"/>
      <c r="G645" s="269"/>
      <c r="H645" s="270"/>
      <c r="I645" s="271"/>
      <c r="J645" s="261"/>
    </row>
    <row r="646" spans="1:10" s="279" customFormat="1" hidden="1" x14ac:dyDescent="0.2">
      <c r="A646" s="15" t="s">
        <v>0</v>
      </c>
      <c r="B646" s="277"/>
      <c r="C646" s="246" t="s">
        <v>562</v>
      </c>
      <c r="D646" s="285"/>
      <c r="E646" s="286" t="s">
        <v>563</v>
      </c>
      <c r="F646" s="287"/>
      <c r="G646" s="288"/>
      <c r="H646" s="289"/>
      <c r="I646" s="290"/>
      <c r="J646" s="291"/>
    </row>
    <row r="647" spans="1:10" s="279" customFormat="1" hidden="1" x14ac:dyDescent="0.2">
      <c r="A647" s="15" t="s">
        <v>0</v>
      </c>
      <c r="B647" s="277"/>
      <c r="C647" s="246"/>
      <c r="D647" s="246"/>
      <c r="E647" s="273"/>
      <c r="F647" s="268"/>
      <c r="G647" s="269"/>
      <c r="H647" s="270"/>
      <c r="I647" s="271"/>
      <c r="J647" s="261"/>
    </row>
    <row r="648" spans="1:10" s="279" customFormat="1" x14ac:dyDescent="0.2">
      <c r="A648" s="15" t="s">
        <v>0</v>
      </c>
      <c r="B648" s="245" t="s">
        <v>564</v>
      </c>
      <c r="C648" s="246" t="s">
        <v>562</v>
      </c>
      <c r="D648" s="246" t="s">
        <v>72</v>
      </c>
      <c r="E648" s="274" t="s">
        <v>565</v>
      </c>
      <c r="F648" s="268"/>
      <c r="G648" s="269"/>
      <c r="H648" s="270"/>
      <c r="I648" s="24"/>
      <c r="J648" s="261"/>
    </row>
    <row r="649" spans="1:10" s="279" customFormat="1" ht="33.75" x14ac:dyDescent="0.2">
      <c r="A649" s="15" t="s">
        <v>0</v>
      </c>
      <c r="B649" s="245" t="s">
        <v>564</v>
      </c>
      <c r="C649" s="246"/>
      <c r="D649" s="246"/>
      <c r="E649" s="280" t="s">
        <v>566</v>
      </c>
      <c r="F649" s="268"/>
      <c r="G649" s="269"/>
      <c r="H649" s="270"/>
      <c r="I649" s="271"/>
      <c r="J649" s="261"/>
    </row>
    <row r="650" spans="1:10" s="279" customFormat="1" x14ac:dyDescent="0.2">
      <c r="A650" s="15" t="s">
        <v>0</v>
      </c>
      <c r="B650" s="245" t="s">
        <v>564</v>
      </c>
      <c r="C650" s="246"/>
      <c r="D650" s="246"/>
      <c r="E650" s="280" t="s">
        <v>567</v>
      </c>
      <c r="F650" s="268"/>
      <c r="G650" s="269"/>
      <c r="H650" s="270"/>
      <c r="I650" s="271"/>
      <c r="J650" s="261"/>
    </row>
    <row r="651" spans="1:10" s="279" customFormat="1" x14ac:dyDescent="0.2">
      <c r="A651" s="15" t="s">
        <v>0</v>
      </c>
      <c r="B651" s="245" t="s">
        <v>564</v>
      </c>
      <c r="C651" s="246"/>
      <c r="D651" s="246"/>
      <c r="E651" s="281" t="s">
        <v>568</v>
      </c>
      <c r="F651" s="268"/>
      <c r="G651" s="269"/>
      <c r="H651" s="270"/>
      <c r="I651" s="271"/>
      <c r="J651" s="261"/>
    </row>
    <row r="652" spans="1:10" s="279" customFormat="1" x14ac:dyDescent="0.2">
      <c r="A652" s="15" t="s">
        <v>0</v>
      </c>
      <c r="B652" s="245" t="s">
        <v>564</v>
      </c>
      <c r="C652" s="246"/>
      <c r="D652" s="246"/>
      <c r="E652" s="281" t="s">
        <v>569</v>
      </c>
      <c r="F652" s="268"/>
      <c r="G652" s="269"/>
      <c r="H652" s="270"/>
      <c r="I652" s="271"/>
      <c r="J652" s="261"/>
    </row>
    <row r="653" spans="1:10" s="279" customFormat="1" x14ac:dyDescent="0.2">
      <c r="A653" s="15" t="s">
        <v>0</v>
      </c>
      <c r="B653" s="245" t="s">
        <v>564</v>
      </c>
      <c r="C653" s="246"/>
      <c r="D653" s="246"/>
      <c r="E653" s="281" t="s">
        <v>570</v>
      </c>
      <c r="F653" s="268"/>
      <c r="G653" s="269"/>
      <c r="H653" s="270"/>
      <c r="I653" s="271"/>
      <c r="J653" s="261"/>
    </row>
    <row r="654" spans="1:10" s="279" customFormat="1" x14ac:dyDescent="0.2">
      <c r="A654" s="15" t="s">
        <v>0</v>
      </c>
      <c r="B654" s="245" t="s">
        <v>564</v>
      </c>
      <c r="C654" s="246"/>
      <c r="D654" s="246"/>
      <c r="E654" s="282" t="s">
        <v>571</v>
      </c>
      <c r="F654" s="268"/>
      <c r="G654" s="269"/>
      <c r="H654" s="270"/>
      <c r="I654" s="271"/>
      <c r="J654" s="261"/>
    </row>
    <row r="655" spans="1:10" s="279" customFormat="1" x14ac:dyDescent="0.2">
      <c r="A655" s="15" t="s">
        <v>0</v>
      </c>
      <c r="B655" s="245" t="s">
        <v>564</v>
      </c>
      <c r="C655" s="246"/>
      <c r="D655" s="246"/>
      <c r="E655" s="282" t="s">
        <v>572</v>
      </c>
      <c r="F655" s="268"/>
      <c r="G655" s="269"/>
      <c r="H655" s="270"/>
      <c r="I655" s="271"/>
      <c r="J655" s="261"/>
    </row>
    <row r="656" spans="1:10" s="279" customFormat="1" x14ac:dyDescent="0.2">
      <c r="A656" s="15" t="s">
        <v>0</v>
      </c>
      <c r="B656" s="245" t="s">
        <v>564</v>
      </c>
      <c r="C656" s="246"/>
      <c r="D656" s="246"/>
      <c r="E656" s="282" t="s">
        <v>573</v>
      </c>
      <c r="F656" s="268"/>
      <c r="G656" s="269"/>
      <c r="H656" s="270"/>
      <c r="I656" s="271"/>
      <c r="J656" s="261"/>
    </row>
    <row r="657" spans="1:10" s="279" customFormat="1" x14ac:dyDescent="0.2">
      <c r="A657" s="15" t="s">
        <v>0</v>
      </c>
      <c r="B657" s="245" t="s">
        <v>564</v>
      </c>
      <c r="C657" s="246"/>
      <c r="D657" s="246"/>
      <c r="E657" s="282" t="s">
        <v>574</v>
      </c>
      <c r="F657" s="268"/>
      <c r="G657" s="269"/>
      <c r="H657" s="270"/>
      <c r="I657" s="271"/>
      <c r="J657" s="261"/>
    </row>
    <row r="658" spans="1:10" s="279" customFormat="1" x14ac:dyDescent="0.2">
      <c r="A658" s="15" t="s">
        <v>0</v>
      </c>
      <c r="B658" s="245" t="s">
        <v>564</v>
      </c>
      <c r="C658" s="246"/>
      <c r="D658" s="246"/>
      <c r="E658" s="282" t="s">
        <v>575</v>
      </c>
      <c r="F658" s="268"/>
      <c r="G658" s="269"/>
      <c r="H658" s="270"/>
      <c r="I658" s="271"/>
      <c r="J658" s="261"/>
    </row>
    <row r="659" spans="1:10" s="279" customFormat="1" x14ac:dyDescent="0.2">
      <c r="A659" s="15" t="s">
        <v>0</v>
      </c>
      <c r="B659" s="245" t="s">
        <v>564</v>
      </c>
      <c r="C659" s="246"/>
      <c r="D659" s="246"/>
      <c r="E659" s="282" t="s">
        <v>576</v>
      </c>
      <c r="F659" s="268"/>
      <c r="G659" s="269"/>
      <c r="H659" s="270"/>
      <c r="I659" s="271"/>
      <c r="J659" s="261"/>
    </row>
    <row r="660" spans="1:10" s="279" customFormat="1" x14ac:dyDescent="0.2">
      <c r="A660" s="15" t="s">
        <v>0</v>
      </c>
      <c r="B660" s="245" t="s">
        <v>564</v>
      </c>
      <c r="C660" s="246"/>
      <c r="D660" s="246"/>
      <c r="E660" s="282" t="s">
        <v>577</v>
      </c>
      <c r="F660" s="268"/>
      <c r="G660" s="269"/>
      <c r="H660" s="270"/>
      <c r="I660" s="271"/>
      <c r="J660" s="261"/>
    </row>
    <row r="661" spans="1:10" s="279" customFormat="1" x14ac:dyDescent="0.2">
      <c r="A661" s="15" t="s">
        <v>0</v>
      </c>
      <c r="B661" s="245" t="s">
        <v>564</v>
      </c>
      <c r="C661" s="246"/>
      <c r="D661" s="246"/>
      <c r="E661" s="281" t="s">
        <v>578</v>
      </c>
      <c r="F661" s="268"/>
      <c r="G661" s="269"/>
      <c r="H661" s="270"/>
      <c r="I661" s="271"/>
      <c r="J661" s="261"/>
    </row>
    <row r="662" spans="1:10" s="279" customFormat="1" x14ac:dyDescent="0.2">
      <c r="A662" s="15" t="s">
        <v>0</v>
      </c>
      <c r="B662" s="245" t="s">
        <v>564</v>
      </c>
      <c r="C662" s="246"/>
      <c r="D662" s="246"/>
      <c r="E662" s="281" t="s">
        <v>579</v>
      </c>
      <c r="F662" s="268"/>
      <c r="G662" s="269"/>
      <c r="H662" s="270"/>
      <c r="I662" s="271"/>
      <c r="J662" s="261"/>
    </row>
    <row r="663" spans="1:10" s="279" customFormat="1" x14ac:dyDescent="0.2">
      <c r="A663" s="15" t="s">
        <v>0</v>
      </c>
      <c r="B663" s="245" t="s">
        <v>564</v>
      </c>
      <c r="C663" s="246"/>
      <c r="D663" s="246"/>
      <c r="E663" s="281" t="s">
        <v>580</v>
      </c>
      <c r="F663" s="268"/>
      <c r="G663" s="269"/>
      <c r="H663" s="270"/>
      <c r="I663" s="271"/>
      <c r="J663" s="261"/>
    </row>
    <row r="664" spans="1:10" s="279" customFormat="1" x14ac:dyDescent="0.2">
      <c r="A664" s="15" t="s">
        <v>0</v>
      </c>
      <c r="B664" s="245" t="s">
        <v>564</v>
      </c>
      <c r="C664" s="246"/>
      <c r="D664" s="246"/>
      <c r="E664" s="281" t="s">
        <v>581</v>
      </c>
      <c r="F664" s="268"/>
      <c r="G664" s="269"/>
      <c r="H664" s="270"/>
      <c r="I664" s="271"/>
      <c r="J664" s="261"/>
    </row>
    <row r="665" spans="1:10" s="279" customFormat="1" x14ac:dyDescent="0.2">
      <c r="A665" s="15" t="s">
        <v>0</v>
      </c>
      <c r="B665" s="245" t="s">
        <v>564</v>
      </c>
      <c r="C665" s="246"/>
      <c r="D665" s="246"/>
      <c r="E665" s="281" t="s">
        <v>582</v>
      </c>
      <c r="F665" s="268"/>
      <c r="G665" s="269"/>
      <c r="H665" s="270"/>
      <c r="I665" s="271"/>
      <c r="J665" s="261"/>
    </row>
    <row r="666" spans="1:10" s="279" customFormat="1" x14ac:dyDescent="0.2">
      <c r="A666" s="15" t="s">
        <v>0</v>
      </c>
      <c r="B666" s="245" t="s">
        <v>564</v>
      </c>
      <c r="C666" s="246"/>
      <c r="D666" s="246"/>
      <c r="E666" s="281" t="s">
        <v>583</v>
      </c>
      <c r="F666" s="268"/>
      <c r="G666" s="269"/>
      <c r="H666" s="270"/>
      <c r="I666" s="271"/>
      <c r="J666" s="261"/>
    </row>
    <row r="667" spans="1:10" s="279" customFormat="1" x14ac:dyDescent="0.2">
      <c r="A667" s="15" t="s">
        <v>0</v>
      </c>
      <c r="B667" s="245" t="s">
        <v>564</v>
      </c>
      <c r="C667" s="246"/>
      <c r="D667" s="246"/>
      <c r="E667" s="281" t="s">
        <v>584</v>
      </c>
      <c r="F667" s="268"/>
      <c r="G667" s="269"/>
      <c r="H667" s="270"/>
      <c r="I667" s="271"/>
      <c r="J667" s="261"/>
    </row>
    <row r="668" spans="1:10" s="279" customFormat="1" ht="22.5" x14ac:dyDescent="0.2">
      <c r="A668" s="15" t="s">
        <v>0</v>
      </c>
      <c r="B668" s="245" t="s">
        <v>564</v>
      </c>
      <c r="C668" s="245"/>
      <c r="D668" s="262" t="s">
        <v>108</v>
      </c>
      <c r="E668" s="263" t="s">
        <v>585</v>
      </c>
      <c r="F668" s="264" t="s">
        <v>136</v>
      </c>
      <c r="G668" s="265">
        <v>21</v>
      </c>
      <c r="H668" s="233"/>
      <c r="I668" s="24">
        <f>H668*$G668</f>
        <v>0</v>
      </c>
      <c r="J668" s="261"/>
    </row>
    <row r="669" spans="1:10" s="279" customFormat="1" ht="45" hidden="1" x14ac:dyDescent="0.2">
      <c r="A669" s="15" t="s">
        <v>0</v>
      </c>
      <c r="B669" s="277"/>
      <c r="C669" s="297"/>
      <c r="D669" s="262" t="s">
        <v>111</v>
      </c>
      <c r="E669" s="263" t="s">
        <v>112</v>
      </c>
      <c r="F669" s="264" t="s">
        <v>136</v>
      </c>
      <c r="G669" s="265">
        <v>21</v>
      </c>
      <c r="H669" s="233"/>
      <c r="I669" s="24">
        <f>H669*$G669</f>
        <v>0</v>
      </c>
      <c r="J669" s="261"/>
    </row>
    <row r="670" spans="1:10" s="279" customFormat="1" hidden="1" x14ac:dyDescent="0.2">
      <c r="A670" s="15" t="s">
        <v>0</v>
      </c>
      <c r="B670" s="277"/>
      <c r="C670" s="246"/>
      <c r="D670" s="246"/>
      <c r="E670" s="273"/>
      <c r="F670" s="268"/>
      <c r="G670" s="269"/>
      <c r="H670" s="270"/>
      <c r="I670" s="24"/>
      <c r="J670" s="261"/>
    </row>
    <row r="671" spans="1:10" s="279" customFormat="1" x14ac:dyDescent="0.2">
      <c r="A671" s="15" t="s">
        <v>0</v>
      </c>
      <c r="B671" s="245" t="s">
        <v>564</v>
      </c>
      <c r="C671" s="246" t="s">
        <v>562</v>
      </c>
      <c r="D671" s="246" t="s">
        <v>113</v>
      </c>
      <c r="E671" s="274" t="s">
        <v>586</v>
      </c>
      <c r="F671" s="268"/>
      <c r="G671" s="269"/>
      <c r="H671" s="270"/>
      <c r="I671" s="24"/>
      <c r="J671" s="261"/>
    </row>
    <row r="672" spans="1:10" s="279" customFormat="1" ht="33.75" x14ac:dyDescent="0.2">
      <c r="A672" s="15" t="s">
        <v>0</v>
      </c>
      <c r="B672" s="245" t="s">
        <v>564</v>
      </c>
      <c r="C672" s="246"/>
      <c r="D672" s="246"/>
      <c r="E672" s="283" t="s">
        <v>587</v>
      </c>
      <c r="F672" s="268"/>
      <c r="G672" s="269"/>
      <c r="H672" s="270"/>
      <c r="I672" s="24"/>
      <c r="J672" s="261"/>
    </row>
    <row r="673" spans="1:10" s="279" customFormat="1" x14ac:dyDescent="0.2">
      <c r="A673" s="15" t="s">
        <v>0</v>
      </c>
      <c r="B673" s="245" t="s">
        <v>564</v>
      </c>
      <c r="C673" s="246"/>
      <c r="D673" s="246"/>
      <c r="E673" s="283" t="s">
        <v>583</v>
      </c>
      <c r="F673" s="268"/>
      <c r="G673" s="269"/>
      <c r="H673" s="270"/>
      <c r="I673" s="24"/>
      <c r="J673" s="261"/>
    </row>
    <row r="674" spans="1:10" s="279" customFormat="1" x14ac:dyDescent="0.2">
      <c r="A674" s="15" t="s">
        <v>0</v>
      </c>
      <c r="B674" s="245" t="s">
        <v>564</v>
      </c>
      <c r="C674" s="246"/>
      <c r="D674" s="246"/>
      <c r="E674" s="283" t="s">
        <v>588</v>
      </c>
      <c r="F674" s="268"/>
      <c r="G674" s="269"/>
      <c r="H674" s="270"/>
      <c r="I674" s="24"/>
      <c r="J674" s="261"/>
    </row>
    <row r="675" spans="1:10" s="279" customFormat="1" ht="22.5" x14ac:dyDescent="0.2">
      <c r="A675" s="15" t="s">
        <v>0</v>
      </c>
      <c r="B675" s="245" t="s">
        <v>564</v>
      </c>
      <c r="C675" s="245"/>
      <c r="D675" s="262" t="s">
        <v>108</v>
      </c>
      <c r="E675" s="263" t="s">
        <v>589</v>
      </c>
      <c r="F675" s="264" t="s">
        <v>136</v>
      </c>
      <c r="G675" s="265">
        <v>2</v>
      </c>
      <c r="H675" s="233"/>
      <c r="I675" s="24">
        <f>H675*$G675</f>
        <v>0</v>
      </c>
      <c r="J675" s="261"/>
    </row>
    <row r="676" spans="1:10" s="279" customFormat="1" ht="45" hidden="1" x14ac:dyDescent="0.2">
      <c r="A676" s="15" t="s">
        <v>0</v>
      </c>
      <c r="B676" s="277"/>
      <c r="C676" s="297"/>
      <c r="D676" s="262" t="s">
        <v>111</v>
      </c>
      <c r="E676" s="263" t="s">
        <v>126</v>
      </c>
      <c r="F676" s="264" t="s">
        <v>136</v>
      </c>
      <c r="G676" s="265">
        <v>2</v>
      </c>
      <c r="H676" s="233"/>
      <c r="I676" s="24">
        <f>H676*$G676</f>
        <v>0</v>
      </c>
      <c r="J676" s="261"/>
    </row>
    <row r="677" spans="1:10" s="279" customFormat="1" hidden="1" x14ac:dyDescent="0.2">
      <c r="A677" s="15" t="s">
        <v>0</v>
      </c>
      <c r="B677" s="277"/>
      <c r="C677" s="246"/>
      <c r="D677" s="246"/>
      <c r="E677" s="280"/>
      <c r="F677" s="268"/>
      <c r="G677" s="269"/>
      <c r="H677" s="270"/>
      <c r="I677" s="24"/>
      <c r="J677" s="261"/>
    </row>
    <row r="678" spans="1:10" s="279" customFormat="1" x14ac:dyDescent="0.2">
      <c r="A678" s="15" t="s">
        <v>0</v>
      </c>
      <c r="B678" s="245" t="s">
        <v>564</v>
      </c>
      <c r="C678" s="246" t="s">
        <v>562</v>
      </c>
      <c r="D678" s="246" t="s">
        <v>127</v>
      </c>
      <c r="E678" s="284" t="s">
        <v>590</v>
      </c>
      <c r="F678" s="268"/>
      <c r="G678" s="269"/>
      <c r="H678" s="270"/>
      <c r="I678" s="24"/>
      <c r="J678" s="261"/>
    </row>
    <row r="679" spans="1:10" s="279" customFormat="1" ht="22.5" x14ac:dyDescent="0.2">
      <c r="A679" s="15" t="s">
        <v>0</v>
      </c>
      <c r="B679" s="245" t="s">
        <v>564</v>
      </c>
      <c r="C679" s="246"/>
      <c r="D679" s="246"/>
      <c r="E679" s="283" t="s">
        <v>591</v>
      </c>
      <c r="F679" s="268"/>
      <c r="G679" s="269"/>
      <c r="H679" s="270"/>
      <c r="I679" s="24"/>
      <c r="J679" s="261"/>
    </row>
    <row r="680" spans="1:10" s="279" customFormat="1" x14ac:dyDescent="0.2">
      <c r="A680" s="15" t="s">
        <v>0</v>
      </c>
      <c r="B680" s="245" t="s">
        <v>564</v>
      </c>
      <c r="C680" s="246"/>
      <c r="D680" s="246"/>
      <c r="E680" s="283" t="s">
        <v>583</v>
      </c>
      <c r="F680" s="268"/>
      <c r="G680" s="269"/>
      <c r="H680" s="270"/>
      <c r="I680" s="24"/>
      <c r="J680" s="261"/>
    </row>
    <row r="681" spans="1:10" s="279" customFormat="1" x14ac:dyDescent="0.2">
      <c r="A681" s="15" t="s">
        <v>0</v>
      </c>
      <c r="B681" s="245" t="s">
        <v>564</v>
      </c>
      <c r="C681" s="246"/>
      <c r="D681" s="246"/>
      <c r="E681" s="283" t="s">
        <v>592</v>
      </c>
      <c r="F681" s="268"/>
      <c r="G681" s="269"/>
      <c r="H681" s="270"/>
      <c r="I681" s="24"/>
      <c r="J681" s="261"/>
    </row>
    <row r="682" spans="1:10" s="279" customFormat="1" ht="22.5" x14ac:dyDescent="0.2">
      <c r="A682" s="15" t="s">
        <v>0</v>
      </c>
      <c r="B682" s="245" t="s">
        <v>564</v>
      </c>
      <c r="C682" s="245"/>
      <c r="D682" s="262" t="s">
        <v>108</v>
      </c>
      <c r="E682" s="263" t="s">
        <v>593</v>
      </c>
      <c r="F682" s="264" t="s">
        <v>136</v>
      </c>
      <c r="G682" s="265">
        <v>2</v>
      </c>
      <c r="H682" s="233"/>
      <c r="I682" s="24">
        <f>H682*$G682</f>
        <v>0</v>
      </c>
      <c r="J682" s="261"/>
    </row>
    <row r="683" spans="1:10" s="279" customFormat="1" ht="45" hidden="1" x14ac:dyDescent="0.2">
      <c r="A683" s="15" t="s">
        <v>0</v>
      </c>
      <c r="B683" s="277"/>
      <c r="C683" s="297"/>
      <c r="D683" s="262" t="s">
        <v>111</v>
      </c>
      <c r="E683" s="263" t="s">
        <v>112</v>
      </c>
      <c r="F683" s="264" t="s">
        <v>136</v>
      </c>
      <c r="G683" s="265">
        <v>2</v>
      </c>
      <c r="H683" s="233"/>
      <c r="I683" s="24">
        <f>H683*$G683</f>
        <v>0</v>
      </c>
      <c r="J683" s="261"/>
    </row>
    <row r="684" spans="1:10" s="279" customFormat="1" hidden="1" x14ac:dyDescent="0.2">
      <c r="A684" s="15" t="s">
        <v>0</v>
      </c>
      <c r="B684" s="277"/>
      <c r="C684" s="246"/>
      <c r="D684" s="246"/>
      <c r="E684" s="273"/>
      <c r="F684" s="268"/>
      <c r="G684" s="269"/>
      <c r="H684" s="270"/>
      <c r="I684" s="24"/>
      <c r="J684" s="261"/>
    </row>
    <row r="685" spans="1:10" s="279" customFormat="1" hidden="1" x14ac:dyDescent="0.2">
      <c r="A685" s="15" t="s">
        <v>0</v>
      </c>
      <c r="B685" s="277"/>
      <c r="C685" s="246" t="s">
        <v>562</v>
      </c>
      <c r="D685" s="246" t="s">
        <v>134</v>
      </c>
      <c r="E685" s="274" t="s">
        <v>594</v>
      </c>
      <c r="F685" s="268" t="s">
        <v>110</v>
      </c>
      <c r="G685" s="272">
        <v>32</v>
      </c>
      <c r="H685" s="233"/>
      <c r="I685" s="24">
        <f>H685*$G685</f>
        <v>0</v>
      </c>
      <c r="J685" s="261"/>
    </row>
    <row r="686" spans="1:10" s="279" customFormat="1" ht="22.5" hidden="1" x14ac:dyDescent="0.2">
      <c r="A686" s="15" t="s">
        <v>0</v>
      </c>
      <c r="B686" s="277"/>
      <c r="C686" s="246"/>
      <c r="D686" s="246"/>
      <c r="E686" s="280" t="s">
        <v>595</v>
      </c>
      <c r="F686" s="268"/>
      <c r="G686" s="269"/>
      <c r="H686" s="270"/>
      <c r="I686" s="24"/>
      <c r="J686" s="261"/>
    </row>
    <row r="687" spans="1:10" s="279" customFormat="1" hidden="1" x14ac:dyDescent="0.2">
      <c r="A687" s="15" t="s">
        <v>0</v>
      </c>
      <c r="B687" s="277"/>
      <c r="C687" s="246"/>
      <c r="D687" s="246"/>
      <c r="E687" s="280"/>
      <c r="F687" s="268"/>
      <c r="G687" s="269"/>
      <c r="H687" s="270"/>
      <c r="I687" s="24"/>
      <c r="J687" s="261"/>
    </row>
    <row r="688" spans="1:10" s="279" customFormat="1" hidden="1" x14ac:dyDescent="0.2">
      <c r="A688" s="15" t="s">
        <v>0</v>
      </c>
      <c r="B688" s="277"/>
      <c r="C688" s="246" t="s">
        <v>562</v>
      </c>
      <c r="D688" s="246" t="s">
        <v>138</v>
      </c>
      <c r="E688" s="274" t="s">
        <v>596</v>
      </c>
      <c r="F688" s="268" t="s">
        <v>110</v>
      </c>
      <c r="G688" s="272">
        <v>32</v>
      </c>
      <c r="H688" s="233"/>
      <c r="I688" s="24">
        <f>H688*$G688</f>
        <v>0</v>
      </c>
      <c r="J688" s="261"/>
    </row>
    <row r="689" spans="1:10" s="279" customFormat="1" ht="22.5" hidden="1" x14ac:dyDescent="0.2">
      <c r="A689" s="15" t="s">
        <v>0</v>
      </c>
      <c r="B689" s="277"/>
      <c r="C689" s="246"/>
      <c r="D689" s="246"/>
      <c r="E689" s="280" t="s">
        <v>597</v>
      </c>
      <c r="F689" s="268"/>
      <c r="G689" s="269"/>
      <c r="H689" s="270"/>
      <c r="I689" s="24"/>
      <c r="J689" s="261"/>
    </row>
    <row r="690" spans="1:10" s="279" customFormat="1" hidden="1" x14ac:dyDescent="0.2">
      <c r="A690" s="15" t="s">
        <v>0</v>
      </c>
      <c r="B690" s="277"/>
      <c r="C690" s="246"/>
      <c r="D690" s="246"/>
      <c r="E690" s="273"/>
      <c r="F690" s="268"/>
      <c r="G690" s="269"/>
      <c r="H690" s="270"/>
      <c r="I690" s="24"/>
      <c r="J690" s="261"/>
    </row>
    <row r="691" spans="1:10" s="279" customFormat="1" hidden="1" x14ac:dyDescent="0.2">
      <c r="A691" s="15" t="s">
        <v>0</v>
      </c>
      <c r="B691" s="277"/>
      <c r="C691" s="246" t="s">
        <v>562</v>
      </c>
      <c r="D691" s="246" t="s">
        <v>143</v>
      </c>
      <c r="E691" s="274" t="s">
        <v>598</v>
      </c>
      <c r="F691" s="268"/>
      <c r="G691" s="269"/>
      <c r="H691" s="270"/>
      <c r="I691" s="24"/>
      <c r="J691" s="261"/>
    </row>
    <row r="692" spans="1:10" s="279" customFormat="1" ht="22.5" hidden="1" x14ac:dyDescent="0.2">
      <c r="A692" s="15" t="s">
        <v>0</v>
      </c>
      <c r="B692" s="277"/>
      <c r="C692" s="246"/>
      <c r="D692" s="246"/>
      <c r="E692" s="280" t="s">
        <v>599</v>
      </c>
      <c r="F692" s="268"/>
      <c r="G692" s="269"/>
      <c r="H692" s="270"/>
      <c r="I692" s="24"/>
      <c r="J692" s="261"/>
    </row>
    <row r="693" spans="1:10" s="279" customFormat="1" hidden="1" x14ac:dyDescent="0.2">
      <c r="A693" s="15" t="s">
        <v>0</v>
      </c>
      <c r="B693" s="277"/>
      <c r="C693" s="246"/>
      <c r="D693" s="246"/>
      <c r="E693" s="280" t="s">
        <v>583</v>
      </c>
      <c r="F693" s="268"/>
      <c r="G693" s="269"/>
      <c r="H693" s="270"/>
      <c r="I693" s="24"/>
      <c r="J693" s="261"/>
    </row>
    <row r="694" spans="1:10" s="279" customFormat="1" hidden="1" x14ac:dyDescent="0.2">
      <c r="A694" s="15" t="s">
        <v>0</v>
      </c>
      <c r="B694" s="277"/>
      <c r="C694" s="246" t="s">
        <v>562</v>
      </c>
      <c r="D694" s="600" t="s">
        <v>147</v>
      </c>
      <c r="E694" s="280" t="s">
        <v>600</v>
      </c>
      <c r="F694" s="268" t="s">
        <v>136</v>
      </c>
      <c r="G694" s="272">
        <v>4</v>
      </c>
      <c r="H694" s="233"/>
      <c r="I694" s="24">
        <f t="shared" ref="I694:I700" si="0">H694*$G694</f>
        <v>0</v>
      </c>
      <c r="J694" s="261"/>
    </row>
    <row r="695" spans="1:10" s="279" customFormat="1" hidden="1" x14ac:dyDescent="0.2">
      <c r="A695" s="15" t="s">
        <v>0</v>
      </c>
      <c r="B695" s="277"/>
      <c r="C695" s="246" t="s">
        <v>562</v>
      </c>
      <c r="D695" s="246" t="s">
        <v>323</v>
      </c>
      <c r="E695" s="609" t="s">
        <v>601</v>
      </c>
      <c r="F695" s="268" t="s">
        <v>136</v>
      </c>
      <c r="G695" s="272">
        <v>12</v>
      </c>
      <c r="H695" s="233"/>
      <c r="I695" s="24">
        <f t="shared" si="0"/>
        <v>0</v>
      </c>
      <c r="J695" s="261"/>
    </row>
    <row r="696" spans="1:10" s="279" customFormat="1" hidden="1" x14ac:dyDescent="0.2">
      <c r="A696" s="15" t="s">
        <v>0</v>
      </c>
      <c r="B696" s="277"/>
      <c r="C696" s="246" t="s">
        <v>562</v>
      </c>
      <c r="D696" s="246" t="s">
        <v>602</v>
      </c>
      <c r="E696" s="609" t="s">
        <v>603</v>
      </c>
      <c r="F696" s="268" t="s">
        <v>136</v>
      </c>
      <c r="G696" s="272">
        <v>4</v>
      </c>
      <c r="H696" s="233"/>
      <c r="I696" s="24">
        <f t="shared" si="0"/>
        <v>0</v>
      </c>
      <c r="J696" s="261"/>
    </row>
    <row r="697" spans="1:10" s="279" customFormat="1" hidden="1" x14ac:dyDescent="0.2">
      <c r="A697" s="15" t="s">
        <v>0</v>
      </c>
      <c r="B697" s="277"/>
      <c r="C697" s="246" t="s">
        <v>562</v>
      </c>
      <c r="D697" s="246" t="s">
        <v>604</v>
      </c>
      <c r="E697" s="609" t="s">
        <v>605</v>
      </c>
      <c r="F697" s="268" t="s">
        <v>136</v>
      </c>
      <c r="G697" s="272">
        <v>8</v>
      </c>
      <c r="H697" s="233"/>
      <c r="I697" s="24">
        <f t="shared" si="0"/>
        <v>0</v>
      </c>
      <c r="J697" s="261"/>
    </row>
    <row r="698" spans="1:10" s="279" customFormat="1" hidden="1" x14ac:dyDescent="0.2">
      <c r="A698" s="15" t="s">
        <v>0</v>
      </c>
      <c r="B698" s="277"/>
      <c r="C698" s="246" t="s">
        <v>562</v>
      </c>
      <c r="D698" s="246" t="s">
        <v>606</v>
      </c>
      <c r="E698" s="609" t="s">
        <v>607</v>
      </c>
      <c r="F698" s="268" t="s">
        <v>136</v>
      </c>
      <c r="G698" s="272">
        <v>4</v>
      </c>
      <c r="H698" s="233"/>
      <c r="I698" s="24">
        <f t="shared" si="0"/>
        <v>0</v>
      </c>
      <c r="J698" s="261"/>
    </row>
    <row r="699" spans="1:10" s="279" customFormat="1" hidden="1" x14ac:dyDescent="0.2">
      <c r="A699" s="15" t="s">
        <v>0</v>
      </c>
      <c r="B699" s="277"/>
      <c r="C699" s="246" t="s">
        <v>562</v>
      </c>
      <c r="D699" s="246" t="s">
        <v>608</v>
      </c>
      <c r="E699" s="609" t="s">
        <v>609</v>
      </c>
      <c r="F699" s="268" t="s">
        <v>136</v>
      </c>
      <c r="G699" s="272">
        <v>8</v>
      </c>
      <c r="H699" s="233"/>
      <c r="I699" s="24">
        <f t="shared" si="0"/>
        <v>0</v>
      </c>
      <c r="J699" s="261"/>
    </row>
    <row r="700" spans="1:10" s="279" customFormat="1" hidden="1" x14ac:dyDescent="0.2">
      <c r="A700" s="15" t="s">
        <v>0</v>
      </c>
      <c r="B700" s="277"/>
      <c r="C700" s="246" t="s">
        <v>562</v>
      </c>
      <c r="D700" s="246" t="s">
        <v>610</v>
      </c>
      <c r="E700" s="609" t="s">
        <v>611</v>
      </c>
      <c r="F700" s="268" t="s">
        <v>136</v>
      </c>
      <c r="G700" s="272">
        <v>2</v>
      </c>
      <c r="H700" s="233"/>
      <c r="I700" s="24">
        <f t="shared" si="0"/>
        <v>0</v>
      </c>
      <c r="J700" s="261"/>
    </row>
    <row r="701" spans="1:10" s="279" customFormat="1" hidden="1" x14ac:dyDescent="0.2">
      <c r="A701" s="15" t="s">
        <v>0</v>
      </c>
      <c r="B701" s="277"/>
      <c r="C701" s="246"/>
      <c r="D701" s="246"/>
      <c r="E701" s="273"/>
      <c r="F701" s="268"/>
      <c r="G701" s="269"/>
      <c r="H701" s="270"/>
      <c r="I701" s="24"/>
      <c r="J701" s="261"/>
    </row>
    <row r="702" spans="1:10" s="279" customFormat="1" hidden="1" x14ac:dyDescent="0.2">
      <c r="A702" s="15" t="s">
        <v>0</v>
      </c>
      <c r="B702" s="277"/>
      <c r="C702" s="246" t="s">
        <v>562</v>
      </c>
      <c r="D702" s="246" t="s">
        <v>150</v>
      </c>
      <c r="E702" s="274" t="s">
        <v>612</v>
      </c>
      <c r="F702" s="268"/>
      <c r="G702" s="269"/>
      <c r="H702" s="270"/>
      <c r="I702" s="24"/>
      <c r="J702" s="261"/>
    </row>
    <row r="703" spans="1:10" s="279" customFormat="1" ht="22.5" hidden="1" x14ac:dyDescent="0.2">
      <c r="A703" s="15" t="s">
        <v>0</v>
      </c>
      <c r="B703" s="277"/>
      <c r="C703" s="246"/>
      <c r="D703" s="246"/>
      <c r="E703" s="280" t="s">
        <v>613</v>
      </c>
      <c r="F703" s="268"/>
      <c r="G703" s="269"/>
      <c r="H703" s="270"/>
      <c r="I703" s="24"/>
      <c r="J703" s="261"/>
    </row>
    <row r="704" spans="1:10" s="279" customFormat="1" hidden="1" x14ac:dyDescent="0.2">
      <c r="A704" s="15" t="s">
        <v>0</v>
      </c>
      <c r="B704" s="277"/>
      <c r="C704" s="246" t="s">
        <v>562</v>
      </c>
      <c r="D704" s="246" t="s">
        <v>439</v>
      </c>
      <c r="E704" s="610" t="s">
        <v>614</v>
      </c>
      <c r="F704" s="268" t="s">
        <v>149</v>
      </c>
      <c r="G704" s="269">
        <v>30</v>
      </c>
      <c r="H704" s="233"/>
      <c r="I704" s="24">
        <f>H704*$G704</f>
        <v>0</v>
      </c>
      <c r="J704" s="261"/>
    </row>
    <row r="705" spans="1:10" s="279" customFormat="1" hidden="1" x14ac:dyDescent="0.2">
      <c r="A705" s="15" t="s">
        <v>0</v>
      </c>
      <c r="B705" s="277"/>
      <c r="C705" s="246" t="s">
        <v>562</v>
      </c>
      <c r="D705" s="246" t="s">
        <v>615</v>
      </c>
      <c r="E705" s="610" t="s">
        <v>616</v>
      </c>
      <c r="F705" s="268" t="s">
        <v>149</v>
      </c>
      <c r="G705" s="269">
        <v>20</v>
      </c>
      <c r="H705" s="233"/>
      <c r="I705" s="24">
        <f>H705*$G705</f>
        <v>0</v>
      </c>
      <c r="J705" s="261"/>
    </row>
    <row r="706" spans="1:10" s="279" customFormat="1" hidden="1" x14ac:dyDescent="0.2">
      <c r="A706" s="15" t="s">
        <v>0</v>
      </c>
      <c r="B706" s="277"/>
      <c r="C706" s="246" t="s">
        <v>562</v>
      </c>
      <c r="D706" s="246" t="s">
        <v>617</v>
      </c>
      <c r="E706" s="610" t="s">
        <v>618</v>
      </c>
      <c r="F706" s="268" t="s">
        <v>149</v>
      </c>
      <c r="G706" s="269">
        <v>45</v>
      </c>
      <c r="H706" s="233"/>
      <c r="I706" s="24">
        <f>H706*$G706</f>
        <v>0</v>
      </c>
      <c r="J706" s="261"/>
    </row>
    <row r="707" spans="1:10" s="279" customFormat="1" hidden="1" x14ac:dyDescent="0.2">
      <c r="A707" s="15" t="s">
        <v>0</v>
      </c>
      <c r="B707" s="277"/>
      <c r="C707" s="246" t="s">
        <v>562</v>
      </c>
      <c r="D707" s="246" t="s">
        <v>619</v>
      </c>
      <c r="E707" s="610" t="s">
        <v>620</v>
      </c>
      <c r="F707" s="268" t="s">
        <v>149</v>
      </c>
      <c r="G707" s="269">
        <v>60</v>
      </c>
      <c r="H707" s="233"/>
      <c r="I707" s="24">
        <f>H707*$G707</f>
        <v>0</v>
      </c>
      <c r="J707" s="261"/>
    </row>
    <row r="708" spans="1:10" s="279" customFormat="1" hidden="1" x14ac:dyDescent="0.2">
      <c r="A708" s="15" t="s">
        <v>0</v>
      </c>
      <c r="B708" s="277"/>
      <c r="C708" s="246"/>
      <c r="D708" s="246"/>
      <c r="E708" s="273"/>
      <c r="F708" s="268"/>
      <c r="G708" s="269"/>
      <c r="H708" s="270"/>
      <c r="I708" s="24"/>
      <c r="J708" s="261"/>
    </row>
    <row r="709" spans="1:10" s="279" customFormat="1" hidden="1" x14ac:dyDescent="0.2">
      <c r="A709" s="15" t="s">
        <v>0</v>
      </c>
      <c r="B709" s="277"/>
      <c r="C709" s="246" t="s">
        <v>562</v>
      </c>
      <c r="D709" s="246" t="s">
        <v>153</v>
      </c>
      <c r="E709" s="274" t="s">
        <v>621</v>
      </c>
      <c r="F709" s="268"/>
      <c r="G709" s="269"/>
      <c r="H709" s="270"/>
      <c r="I709" s="24"/>
      <c r="J709" s="261"/>
    </row>
    <row r="710" spans="1:10" s="279" customFormat="1" ht="56.25" hidden="1" x14ac:dyDescent="0.2">
      <c r="A710" s="15" t="s">
        <v>0</v>
      </c>
      <c r="B710" s="277"/>
      <c r="C710" s="246"/>
      <c r="D710" s="246"/>
      <c r="E710" s="611" t="s">
        <v>622</v>
      </c>
      <c r="F710" s="268"/>
      <c r="G710" s="269"/>
      <c r="H710" s="270"/>
      <c r="I710" s="24"/>
      <c r="J710" s="261"/>
    </row>
    <row r="711" spans="1:10" s="279" customFormat="1" ht="22.5" hidden="1" x14ac:dyDescent="0.2">
      <c r="A711" s="15" t="s">
        <v>0</v>
      </c>
      <c r="B711" s="277"/>
      <c r="C711" s="246"/>
      <c r="D711" s="246"/>
      <c r="E711" s="611" t="s">
        <v>623</v>
      </c>
      <c r="F711" s="268"/>
      <c r="G711" s="269"/>
      <c r="H711" s="270"/>
      <c r="I711" s="24"/>
      <c r="J711" s="261"/>
    </row>
    <row r="712" spans="1:10" s="279" customFormat="1" ht="22.5" hidden="1" x14ac:dyDescent="0.2">
      <c r="A712" s="15" t="s">
        <v>0</v>
      </c>
      <c r="B712" s="277"/>
      <c r="C712" s="246"/>
      <c r="D712" s="246"/>
      <c r="E712" s="612" t="s">
        <v>624</v>
      </c>
      <c r="F712" s="268"/>
      <c r="G712" s="269"/>
      <c r="H712" s="270"/>
      <c r="I712" s="24"/>
      <c r="J712" s="261"/>
    </row>
    <row r="713" spans="1:10" s="279" customFormat="1" ht="22.5" hidden="1" x14ac:dyDescent="0.2">
      <c r="A713" s="15" t="s">
        <v>0</v>
      </c>
      <c r="B713" s="277"/>
      <c r="C713" s="246"/>
      <c r="D713" s="246"/>
      <c r="E713" s="612" t="s">
        <v>625</v>
      </c>
      <c r="F713" s="268"/>
      <c r="G713" s="269"/>
      <c r="H713" s="270"/>
      <c r="I713" s="24"/>
      <c r="J713" s="261"/>
    </row>
    <row r="714" spans="1:10" s="279" customFormat="1" hidden="1" x14ac:dyDescent="0.2">
      <c r="A714" s="15" t="s">
        <v>0</v>
      </c>
      <c r="B714" s="277"/>
      <c r="C714" s="246" t="s">
        <v>562</v>
      </c>
      <c r="D714" s="246" t="s">
        <v>443</v>
      </c>
      <c r="E714" s="608" t="s">
        <v>626</v>
      </c>
      <c r="F714" s="268" t="s">
        <v>149</v>
      </c>
      <c r="G714" s="269">
        <f>G704</f>
        <v>30</v>
      </c>
      <c r="H714" s="233"/>
      <c r="I714" s="24">
        <f>H714*$G714</f>
        <v>0</v>
      </c>
      <c r="J714" s="261"/>
    </row>
    <row r="715" spans="1:10" s="279" customFormat="1" hidden="1" x14ac:dyDescent="0.2">
      <c r="A715" s="15" t="s">
        <v>0</v>
      </c>
      <c r="B715" s="277"/>
      <c r="C715" s="246" t="s">
        <v>562</v>
      </c>
      <c r="D715" s="246" t="s">
        <v>445</v>
      </c>
      <c r="E715" s="608" t="s">
        <v>627</v>
      </c>
      <c r="F715" s="268" t="s">
        <v>149</v>
      </c>
      <c r="G715" s="269">
        <f>G705</f>
        <v>20</v>
      </c>
      <c r="H715" s="233"/>
      <c r="I715" s="24">
        <f>H715*$G715</f>
        <v>0</v>
      </c>
      <c r="J715" s="261"/>
    </row>
    <row r="716" spans="1:10" s="279" customFormat="1" hidden="1" x14ac:dyDescent="0.2">
      <c r="A716" s="15" t="s">
        <v>0</v>
      </c>
      <c r="B716" s="277"/>
      <c r="C716" s="246" t="s">
        <v>562</v>
      </c>
      <c r="D716" s="246" t="s">
        <v>447</v>
      </c>
      <c r="E716" s="608" t="s">
        <v>628</v>
      </c>
      <c r="F716" s="268" t="s">
        <v>149</v>
      </c>
      <c r="G716" s="269">
        <f>G706</f>
        <v>45</v>
      </c>
      <c r="H716" s="233"/>
      <c r="I716" s="24">
        <f>H716*$G716</f>
        <v>0</v>
      </c>
      <c r="J716" s="261"/>
    </row>
    <row r="717" spans="1:10" s="279" customFormat="1" hidden="1" x14ac:dyDescent="0.2">
      <c r="A717" s="15" t="s">
        <v>0</v>
      </c>
      <c r="B717" s="277"/>
      <c r="C717" s="246" t="s">
        <v>562</v>
      </c>
      <c r="D717" s="246" t="s">
        <v>448</v>
      </c>
      <c r="E717" s="608" t="s">
        <v>629</v>
      </c>
      <c r="F717" s="268" t="s">
        <v>149</v>
      </c>
      <c r="G717" s="269">
        <f>G707</f>
        <v>60</v>
      </c>
      <c r="H717" s="233"/>
      <c r="I717" s="24">
        <f>H717*$G717</f>
        <v>0</v>
      </c>
      <c r="J717" s="261"/>
    </row>
    <row r="718" spans="1:10" s="279" customFormat="1" hidden="1" x14ac:dyDescent="0.2">
      <c r="A718" s="15" t="s">
        <v>0</v>
      </c>
      <c r="B718" s="277"/>
      <c r="C718" s="246"/>
      <c r="D718" s="246"/>
      <c r="E718" s="608"/>
      <c r="F718" s="268"/>
      <c r="G718" s="269"/>
      <c r="H718" s="270"/>
      <c r="I718" s="24"/>
      <c r="J718" s="261"/>
    </row>
    <row r="719" spans="1:10" s="279" customFormat="1" hidden="1" x14ac:dyDescent="0.2">
      <c r="A719" s="15" t="s">
        <v>0</v>
      </c>
      <c r="B719" s="277"/>
      <c r="C719" s="246" t="s">
        <v>562</v>
      </c>
      <c r="D719" s="246" t="s">
        <v>156</v>
      </c>
      <c r="E719" s="274" t="s">
        <v>630</v>
      </c>
      <c r="F719" s="268" t="s">
        <v>110</v>
      </c>
      <c r="G719" s="272">
        <v>2</v>
      </c>
      <c r="H719" s="233"/>
      <c r="I719" s="24">
        <f>H719*$G719</f>
        <v>0</v>
      </c>
      <c r="J719" s="261"/>
    </row>
    <row r="720" spans="1:10" s="279" customFormat="1" ht="22.5" hidden="1" x14ac:dyDescent="0.2">
      <c r="A720" s="15" t="s">
        <v>0</v>
      </c>
      <c r="B720" s="277"/>
      <c r="C720" s="246"/>
      <c r="D720" s="246"/>
      <c r="E720" s="605" t="s">
        <v>631</v>
      </c>
      <c r="F720" s="268"/>
      <c r="G720" s="269"/>
      <c r="H720" s="270"/>
      <c r="I720" s="24"/>
      <c r="J720" s="261"/>
    </row>
    <row r="721" spans="1:10" s="279" customFormat="1" hidden="1" x14ac:dyDescent="0.2">
      <c r="A721" s="15" t="s">
        <v>0</v>
      </c>
      <c r="B721" s="277"/>
      <c r="C721" s="246"/>
      <c r="D721" s="246"/>
      <c r="E721" s="280" t="s">
        <v>632</v>
      </c>
      <c r="F721" s="268"/>
      <c r="G721" s="269"/>
      <c r="H721" s="270"/>
      <c r="I721" s="24"/>
      <c r="J721" s="261"/>
    </row>
    <row r="722" spans="1:10" s="279" customFormat="1" hidden="1" x14ac:dyDescent="0.2">
      <c r="A722" s="15" t="s">
        <v>0</v>
      </c>
      <c r="B722" s="277"/>
      <c r="C722" s="246"/>
      <c r="D722" s="246"/>
      <c r="E722" s="280" t="s">
        <v>633</v>
      </c>
      <c r="F722" s="268"/>
      <c r="G722" s="269"/>
      <c r="H722" s="270"/>
      <c r="I722" s="24"/>
      <c r="J722" s="261"/>
    </row>
    <row r="723" spans="1:10" s="279" customFormat="1" hidden="1" x14ac:dyDescent="0.2">
      <c r="A723" s="15" t="s">
        <v>0</v>
      </c>
      <c r="B723" s="277"/>
      <c r="C723" s="246"/>
      <c r="D723" s="246"/>
      <c r="E723" s="280" t="s">
        <v>634</v>
      </c>
      <c r="F723" s="268"/>
      <c r="G723" s="269"/>
      <c r="H723" s="270"/>
      <c r="I723" s="24"/>
      <c r="J723" s="261"/>
    </row>
    <row r="724" spans="1:10" s="279" customFormat="1" hidden="1" x14ac:dyDescent="0.2">
      <c r="A724" s="15" t="s">
        <v>0</v>
      </c>
      <c r="B724" s="277"/>
      <c r="C724" s="246"/>
      <c r="D724" s="246"/>
      <c r="E724" s="280" t="s">
        <v>635</v>
      </c>
      <c r="F724" s="268"/>
      <c r="G724" s="269"/>
      <c r="H724" s="270"/>
      <c r="I724" s="24"/>
      <c r="J724" s="261"/>
    </row>
    <row r="725" spans="1:10" s="279" customFormat="1" hidden="1" x14ac:dyDescent="0.2">
      <c r="A725" s="15" t="s">
        <v>0</v>
      </c>
      <c r="B725" s="277"/>
      <c r="C725" s="246"/>
      <c r="D725" s="246"/>
      <c r="E725" s="280" t="s">
        <v>636</v>
      </c>
      <c r="F725" s="268"/>
      <c r="G725" s="269"/>
      <c r="H725" s="270"/>
      <c r="I725" s="24"/>
      <c r="J725" s="261"/>
    </row>
    <row r="726" spans="1:10" s="279" customFormat="1" hidden="1" x14ac:dyDescent="0.2">
      <c r="A726" s="15" t="s">
        <v>0</v>
      </c>
      <c r="B726" s="277"/>
      <c r="C726" s="246"/>
      <c r="D726" s="246"/>
      <c r="E726" s="280" t="s">
        <v>637</v>
      </c>
      <c r="F726" s="268"/>
      <c r="G726" s="269"/>
      <c r="H726" s="270"/>
      <c r="I726" s="24"/>
      <c r="J726" s="261"/>
    </row>
    <row r="727" spans="1:10" s="279" customFormat="1" hidden="1" x14ac:dyDescent="0.2">
      <c r="A727" s="15" t="s">
        <v>0</v>
      </c>
      <c r="B727" s="277"/>
      <c r="C727" s="246"/>
      <c r="D727" s="246"/>
      <c r="E727" s="280" t="s">
        <v>638</v>
      </c>
      <c r="F727" s="268"/>
      <c r="G727" s="269"/>
      <c r="H727" s="270"/>
      <c r="I727" s="24"/>
      <c r="J727" s="261"/>
    </row>
    <row r="728" spans="1:10" s="279" customFormat="1" hidden="1" x14ac:dyDescent="0.2">
      <c r="A728" s="15" t="s">
        <v>0</v>
      </c>
      <c r="B728" s="277"/>
      <c r="C728" s="246"/>
      <c r="D728" s="246"/>
      <c r="E728" s="280" t="s">
        <v>639</v>
      </c>
      <c r="F728" s="268"/>
      <c r="G728" s="269"/>
      <c r="H728" s="270"/>
      <c r="I728" s="24"/>
      <c r="J728" s="261"/>
    </row>
    <row r="729" spans="1:10" s="279" customFormat="1" hidden="1" x14ac:dyDescent="0.2">
      <c r="A729" s="15" t="s">
        <v>0</v>
      </c>
      <c r="B729" s="277"/>
      <c r="C729" s="246"/>
      <c r="D729" s="246"/>
      <c r="E729" s="280"/>
      <c r="F729" s="268"/>
      <c r="G729" s="269"/>
      <c r="H729" s="270"/>
      <c r="I729" s="24"/>
      <c r="J729" s="261"/>
    </row>
    <row r="730" spans="1:10" s="279" customFormat="1" hidden="1" x14ac:dyDescent="0.2">
      <c r="A730" s="15" t="s">
        <v>0</v>
      </c>
      <c r="B730" s="277"/>
      <c r="C730" s="246" t="s">
        <v>562</v>
      </c>
      <c r="D730" s="246" t="s">
        <v>159</v>
      </c>
      <c r="E730" s="284" t="s">
        <v>640</v>
      </c>
      <c r="F730" s="268"/>
      <c r="G730" s="269"/>
      <c r="H730" s="270"/>
      <c r="I730" s="24"/>
      <c r="J730" s="261"/>
    </row>
    <row r="731" spans="1:10" s="279" customFormat="1" hidden="1" x14ac:dyDescent="0.2">
      <c r="A731" s="15" t="s">
        <v>0</v>
      </c>
      <c r="B731" s="277"/>
      <c r="C731" s="246"/>
      <c r="D731" s="246"/>
      <c r="E731" s="280" t="s">
        <v>641</v>
      </c>
      <c r="F731" s="268"/>
      <c r="G731" s="269"/>
      <c r="H731" s="270"/>
      <c r="I731" s="24"/>
      <c r="J731" s="261"/>
    </row>
    <row r="732" spans="1:10" s="279" customFormat="1" hidden="1" x14ac:dyDescent="0.2">
      <c r="A732" s="15" t="s">
        <v>0</v>
      </c>
      <c r="B732" s="277"/>
      <c r="C732" s="246"/>
      <c r="D732" s="246"/>
      <c r="E732" s="275" t="s">
        <v>642</v>
      </c>
      <c r="F732" s="268"/>
      <c r="G732" s="269"/>
      <c r="H732" s="270"/>
      <c r="I732" s="24"/>
      <c r="J732" s="261"/>
    </row>
    <row r="733" spans="1:10" s="279" customFormat="1" hidden="1" x14ac:dyDescent="0.2">
      <c r="A733" s="15" t="s">
        <v>0</v>
      </c>
      <c r="B733" s="277"/>
      <c r="C733" s="246"/>
      <c r="D733" s="246"/>
      <c r="E733" s="275" t="s">
        <v>643</v>
      </c>
      <c r="F733" s="268"/>
      <c r="G733" s="269"/>
      <c r="H733" s="270"/>
      <c r="I733" s="24"/>
      <c r="J733" s="261"/>
    </row>
    <row r="734" spans="1:10" s="279" customFormat="1" hidden="1" x14ac:dyDescent="0.2">
      <c r="A734" s="15" t="s">
        <v>0</v>
      </c>
      <c r="B734" s="277"/>
      <c r="C734" s="246"/>
      <c r="D734" s="246"/>
      <c r="E734" s="275" t="s">
        <v>644</v>
      </c>
      <c r="F734" s="268"/>
      <c r="G734" s="269"/>
      <c r="H734" s="270"/>
      <c r="I734" s="24"/>
      <c r="J734" s="261"/>
    </row>
    <row r="735" spans="1:10" s="279" customFormat="1" hidden="1" x14ac:dyDescent="0.2">
      <c r="A735" s="15" t="s">
        <v>0</v>
      </c>
      <c r="B735" s="277"/>
      <c r="C735" s="246"/>
      <c r="D735" s="246"/>
      <c r="E735" s="275" t="s">
        <v>645</v>
      </c>
      <c r="F735" s="268"/>
      <c r="G735" s="269"/>
      <c r="H735" s="270"/>
      <c r="I735" s="24"/>
      <c r="J735" s="261"/>
    </row>
    <row r="736" spans="1:10" s="279" customFormat="1" hidden="1" x14ac:dyDescent="0.2">
      <c r="A736" s="15" t="s">
        <v>0</v>
      </c>
      <c r="B736" s="277"/>
      <c r="C736" s="246"/>
      <c r="D736" s="246"/>
      <c r="E736" s="589" t="s">
        <v>646</v>
      </c>
      <c r="F736" s="268"/>
      <c r="G736" s="269"/>
      <c r="H736" s="270"/>
      <c r="I736" s="24"/>
      <c r="J736" s="261"/>
    </row>
    <row r="737" spans="1:10" s="279" customFormat="1" hidden="1" x14ac:dyDescent="0.2">
      <c r="A737" s="15" t="s">
        <v>0</v>
      </c>
      <c r="B737" s="277"/>
      <c r="C737" s="246"/>
      <c r="D737" s="246"/>
      <c r="E737" s="589" t="s">
        <v>647</v>
      </c>
      <c r="F737" s="268"/>
      <c r="G737" s="269"/>
      <c r="H737" s="270"/>
      <c r="I737" s="24"/>
      <c r="J737" s="261"/>
    </row>
    <row r="738" spans="1:10" s="279" customFormat="1" hidden="1" x14ac:dyDescent="0.2">
      <c r="A738" s="15" t="s">
        <v>0</v>
      </c>
      <c r="B738" s="277"/>
      <c r="C738" s="246"/>
      <c r="D738" s="246"/>
      <c r="E738" s="280" t="s">
        <v>632</v>
      </c>
      <c r="F738" s="268"/>
      <c r="G738" s="269"/>
      <c r="H738" s="270"/>
      <c r="I738" s="24"/>
      <c r="J738" s="261"/>
    </row>
    <row r="739" spans="1:10" s="279" customFormat="1" hidden="1" x14ac:dyDescent="0.2">
      <c r="A739" s="15" t="s">
        <v>0</v>
      </c>
      <c r="B739" s="277"/>
      <c r="C739" s="246" t="s">
        <v>562</v>
      </c>
      <c r="D739" s="246" t="s">
        <v>162</v>
      </c>
      <c r="E739" s="280" t="s">
        <v>648</v>
      </c>
      <c r="F739" s="268" t="s">
        <v>136</v>
      </c>
      <c r="G739" s="272">
        <v>4</v>
      </c>
      <c r="H739" s="233"/>
      <c r="I739" s="24">
        <f>H739*$G739</f>
        <v>0</v>
      </c>
      <c r="J739" s="261"/>
    </row>
    <row r="740" spans="1:10" s="279" customFormat="1" hidden="1" x14ac:dyDescent="0.2">
      <c r="A740" s="15" t="s">
        <v>0</v>
      </c>
      <c r="B740" s="277"/>
      <c r="C740" s="246"/>
      <c r="D740" s="246"/>
      <c r="E740" s="280"/>
      <c r="F740" s="268"/>
      <c r="G740" s="269"/>
      <c r="H740" s="270"/>
      <c r="I740" s="24"/>
      <c r="J740" s="261"/>
    </row>
    <row r="741" spans="1:10" s="279" customFormat="1" hidden="1" x14ac:dyDescent="0.2">
      <c r="A741" s="15" t="s">
        <v>0</v>
      </c>
      <c r="B741" s="277"/>
      <c r="C741" s="246" t="s">
        <v>562</v>
      </c>
      <c r="D741" s="246" t="s">
        <v>164</v>
      </c>
      <c r="E741" s="284" t="s">
        <v>649</v>
      </c>
      <c r="F741" s="268" t="s">
        <v>136</v>
      </c>
      <c r="G741" s="272">
        <v>2</v>
      </c>
      <c r="H741" s="233"/>
      <c r="I741" s="24">
        <f>H741*$G741</f>
        <v>0</v>
      </c>
      <c r="J741" s="261"/>
    </row>
    <row r="742" spans="1:10" s="279" customFormat="1" hidden="1" x14ac:dyDescent="0.2">
      <c r="A742" s="15" t="s">
        <v>0</v>
      </c>
      <c r="B742" s="277"/>
      <c r="C742" s="246"/>
      <c r="D742" s="246"/>
      <c r="E742" s="280" t="s">
        <v>650</v>
      </c>
      <c r="F742" s="268"/>
      <c r="G742" s="269"/>
      <c r="H742" s="270"/>
      <c r="I742" s="24"/>
      <c r="J742" s="261"/>
    </row>
    <row r="743" spans="1:10" s="279" customFormat="1" hidden="1" x14ac:dyDescent="0.2">
      <c r="A743" s="15" t="s">
        <v>0</v>
      </c>
      <c r="B743" s="277"/>
      <c r="C743" s="246"/>
      <c r="D743" s="246"/>
      <c r="E743" s="280"/>
      <c r="F743" s="268"/>
      <c r="G743" s="269"/>
      <c r="H743" s="270"/>
      <c r="I743" s="24"/>
      <c r="J743" s="261"/>
    </row>
    <row r="744" spans="1:10" s="279" customFormat="1" hidden="1" x14ac:dyDescent="0.2">
      <c r="A744" s="15" t="s">
        <v>0</v>
      </c>
      <c r="B744" s="245"/>
      <c r="C744" s="246" t="s">
        <v>562</v>
      </c>
      <c r="D744" s="246" t="s">
        <v>169</v>
      </c>
      <c r="E744" s="284" t="s">
        <v>651</v>
      </c>
      <c r="F744" s="268"/>
      <c r="G744" s="269"/>
      <c r="H744" s="270"/>
      <c r="I744" s="24"/>
      <c r="J744" s="261"/>
    </row>
    <row r="745" spans="1:10" s="279" customFormat="1" hidden="1" x14ac:dyDescent="0.2">
      <c r="A745" s="15" t="s">
        <v>0</v>
      </c>
      <c r="B745" s="277"/>
      <c r="C745" s="246"/>
      <c r="D745" s="246"/>
      <c r="E745" s="597" t="s">
        <v>652</v>
      </c>
      <c r="F745" s="268"/>
      <c r="G745" s="269"/>
      <c r="H745" s="270"/>
      <c r="I745" s="24"/>
      <c r="J745" s="261"/>
    </row>
    <row r="746" spans="1:10" s="279" customFormat="1" hidden="1" x14ac:dyDescent="0.2">
      <c r="A746" s="15" t="s">
        <v>0</v>
      </c>
      <c r="B746" s="277"/>
      <c r="C746" s="246"/>
      <c r="D746" s="246"/>
      <c r="E746" s="597" t="s">
        <v>653</v>
      </c>
      <c r="F746" s="268"/>
      <c r="G746" s="269"/>
      <c r="H746" s="270"/>
      <c r="I746" s="24"/>
      <c r="J746" s="261"/>
    </row>
    <row r="747" spans="1:10" s="279" customFormat="1" hidden="1" x14ac:dyDescent="0.2">
      <c r="A747" s="15" t="s">
        <v>0</v>
      </c>
      <c r="B747" s="277"/>
      <c r="C747" s="246"/>
      <c r="D747" s="246"/>
      <c r="E747" s="597" t="s">
        <v>654</v>
      </c>
      <c r="F747" s="268"/>
      <c r="G747" s="269"/>
      <c r="H747" s="270"/>
      <c r="I747" s="24"/>
      <c r="J747" s="261"/>
    </row>
    <row r="748" spans="1:10" s="279" customFormat="1" hidden="1" x14ac:dyDescent="0.2">
      <c r="A748" s="15" t="s">
        <v>0</v>
      </c>
      <c r="B748" s="277"/>
      <c r="C748" s="246"/>
      <c r="D748" s="246"/>
      <c r="E748" s="597" t="s">
        <v>655</v>
      </c>
      <c r="F748" s="268"/>
      <c r="G748" s="269"/>
      <c r="H748" s="270"/>
      <c r="I748" s="24"/>
      <c r="J748" s="261"/>
    </row>
    <row r="749" spans="1:10" s="279" customFormat="1" hidden="1" x14ac:dyDescent="0.2">
      <c r="A749" s="15" t="s">
        <v>0</v>
      </c>
      <c r="B749" s="277"/>
      <c r="C749" s="246"/>
      <c r="D749" s="246"/>
      <c r="E749" s="597" t="s">
        <v>656</v>
      </c>
      <c r="F749" s="268"/>
      <c r="G749" s="269"/>
      <c r="H749" s="270"/>
      <c r="I749" s="24"/>
      <c r="J749" s="261"/>
    </row>
    <row r="750" spans="1:10" s="279" customFormat="1" hidden="1" x14ac:dyDescent="0.2">
      <c r="A750" s="15" t="s">
        <v>0</v>
      </c>
      <c r="B750" s="277"/>
      <c r="C750" s="246"/>
      <c r="D750" s="246"/>
      <c r="E750" s="597" t="s">
        <v>657</v>
      </c>
      <c r="F750" s="268"/>
      <c r="G750" s="269"/>
      <c r="H750" s="270"/>
      <c r="I750" s="24"/>
      <c r="J750" s="261"/>
    </row>
    <row r="751" spans="1:10" s="279" customFormat="1" hidden="1" x14ac:dyDescent="0.2">
      <c r="A751" s="15" t="s">
        <v>0</v>
      </c>
      <c r="B751" s="277"/>
      <c r="C751" s="246"/>
      <c r="D751" s="246"/>
      <c r="E751" s="597" t="s">
        <v>658</v>
      </c>
      <c r="F751" s="268"/>
      <c r="G751" s="269"/>
      <c r="H751" s="270"/>
      <c r="I751" s="24"/>
      <c r="J751" s="261"/>
    </row>
    <row r="752" spans="1:10" s="279" customFormat="1" hidden="1" x14ac:dyDescent="0.2">
      <c r="A752" s="15" t="s">
        <v>0</v>
      </c>
      <c r="B752" s="277"/>
      <c r="C752" s="246"/>
      <c r="D752" s="246"/>
      <c r="E752" s="597" t="s">
        <v>659</v>
      </c>
      <c r="F752" s="268"/>
      <c r="G752" s="269"/>
      <c r="H752" s="270"/>
      <c r="I752" s="24"/>
      <c r="J752" s="261"/>
    </row>
    <row r="753" spans="1:10" s="279" customFormat="1" hidden="1" x14ac:dyDescent="0.2">
      <c r="A753" s="15" t="s">
        <v>0</v>
      </c>
      <c r="B753" s="277"/>
      <c r="C753" s="246"/>
      <c r="D753" s="246"/>
      <c r="E753" s="597" t="s">
        <v>660</v>
      </c>
      <c r="F753" s="268"/>
      <c r="G753" s="269"/>
      <c r="H753" s="270"/>
      <c r="I753" s="24"/>
      <c r="J753" s="261"/>
    </row>
    <row r="754" spans="1:10" s="279" customFormat="1" hidden="1" x14ac:dyDescent="0.2">
      <c r="A754" s="15" t="s">
        <v>0</v>
      </c>
      <c r="B754" s="277"/>
      <c r="C754" s="246"/>
      <c r="D754" s="246"/>
      <c r="E754" s="275" t="s">
        <v>661</v>
      </c>
      <c r="F754" s="268"/>
      <c r="G754" s="269"/>
      <c r="H754" s="270"/>
      <c r="I754" s="24"/>
      <c r="J754" s="261"/>
    </row>
    <row r="755" spans="1:10" s="279" customFormat="1" hidden="1" x14ac:dyDescent="0.2">
      <c r="A755" s="15" t="s">
        <v>0</v>
      </c>
      <c r="B755" s="277"/>
      <c r="C755" s="246"/>
      <c r="D755" s="246"/>
      <c r="E755" s="275" t="s">
        <v>662</v>
      </c>
      <c r="F755" s="268"/>
      <c r="G755" s="269"/>
      <c r="H755" s="270"/>
      <c r="I755" s="24"/>
      <c r="J755" s="261"/>
    </row>
    <row r="756" spans="1:10" s="279" customFormat="1" hidden="1" x14ac:dyDescent="0.2">
      <c r="A756" s="15" t="s">
        <v>0</v>
      </c>
      <c r="B756" s="277"/>
      <c r="C756" s="246"/>
      <c r="D756" s="246"/>
      <c r="E756" s="275" t="s">
        <v>663</v>
      </c>
      <c r="F756" s="268"/>
      <c r="G756" s="269"/>
      <c r="H756" s="270"/>
      <c r="I756" s="24"/>
      <c r="J756" s="261"/>
    </row>
    <row r="757" spans="1:10" s="279" customFormat="1" hidden="1" x14ac:dyDescent="0.2">
      <c r="A757" s="15" t="s">
        <v>0</v>
      </c>
      <c r="B757" s="277"/>
      <c r="C757" s="246"/>
      <c r="D757" s="246"/>
      <c r="E757" s="275" t="s">
        <v>664</v>
      </c>
      <c r="F757" s="268"/>
      <c r="G757" s="269"/>
      <c r="H757" s="270"/>
      <c r="I757" s="24"/>
      <c r="J757" s="261"/>
    </row>
    <row r="758" spans="1:10" s="279" customFormat="1" hidden="1" x14ac:dyDescent="0.2">
      <c r="A758" s="15" t="s">
        <v>0</v>
      </c>
      <c r="B758" s="277"/>
      <c r="C758" s="246"/>
      <c r="D758" s="246"/>
      <c r="E758" s="275" t="s">
        <v>665</v>
      </c>
      <c r="F758" s="268"/>
      <c r="G758" s="269"/>
      <c r="H758" s="270"/>
      <c r="I758" s="24"/>
      <c r="J758" s="261"/>
    </row>
    <row r="759" spans="1:10" s="279" customFormat="1" hidden="1" x14ac:dyDescent="0.2">
      <c r="A759" s="15" t="s">
        <v>0</v>
      </c>
      <c r="B759" s="277"/>
      <c r="C759" s="246"/>
      <c r="D759" s="246"/>
      <c r="E759" s="275" t="s">
        <v>666</v>
      </c>
      <c r="F759" s="268"/>
      <c r="G759" s="269"/>
      <c r="H759" s="270"/>
      <c r="I759" s="24"/>
      <c r="J759" s="261"/>
    </row>
    <row r="760" spans="1:10" s="279" customFormat="1" hidden="1" x14ac:dyDescent="0.2">
      <c r="A760" s="15" t="s">
        <v>0</v>
      </c>
      <c r="B760" s="277"/>
      <c r="C760" s="246"/>
      <c r="D760" s="246"/>
      <c r="E760" s="275" t="s">
        <v>667</v>
      </c>
      <c r="F760" s="268"/>
      <c r="G760" s="269"/>
      <c r="H760" s="270"/>
      <c r="I760" s="24"/>
      <c r="J760" s="261"/>
    </row>
    <row r="761" spans="1:10" s="279" customFormat="1" hidden="1" x14ac:dyDescent="0.2">
      <c r="A761" s="15" t="s">
        <v>0</v>
      </c>
      <c r="B761" s="277"/>
      <c r="C761" s="246"/>
      <c r="D761" s="246"/>
      <c r="E761" s="275" t="s">
        <v>668</v>
      </c>
      <c r="F761" s="268"/>
      <c r="G761" s="269"/>
      <c r="H761" s="270"/>
      <c r="I761" s="24"/>
      <c r="J761" s="261"/>
    </row>
    <row r="762" spans="1:10" s="279" customFormat="1" ht="22.5" hidden="1" x14ac:dyDescent="0.2">
      <c r="A762" s="15" t="s">
        <v>0</v>
      </c>
      <c r="B762" s="245"/>
      <c r="C762" s="245"/>
      <c r="D762" s="262" t="s">
        <v>108</v>
      </c>
      <c r="E762" s="263" t="s">
        <v>669</v>
      </c>
      <c r="F762" s="264" t="s">
        <v>110</v>
      </c>
      <c r="G762" s="265">
        <v>1</v>
      </c>
      <c r="H762" s="233"/>
      <c r="I762" s="24">
        <f>H762*$G762</f>
        <v>0</v>
      </c>
      <c r="J762" s="261"/>
    </row>
    <row r="763" spans="1:10" s="279" customFormat="1" ht="45" hidden="1" x14ac:dyDescent="0.2">
      <c r="A763" s="15" t="s">
        <v>0</v>
      </c>
      <c r="B763" s="277"/>
      <c r="C763" s="297"/>
      <c r="D763" s="262" t="s">
        <v>111</v>
      </c>
      <c r="E763" s="263" t="s">
        <v>126</v>
      </c>
      <c r="F763" s="264" t="s">
        <v>110</v>
      </c>
      <c r="G763" s="265">
        <v>1</v>
      </c>
      <c r="H763" s="233"/>
      <c r="I763" s="24">
        <f>H763*$G763</f>
        <v>0</v>
      </c>
      <c r="J763" s="261"/>
    </row>
    <row r="764" spans="1:10" s="279" customFormat="1" hidden="1" x14ac:dyDescent="0.2">
      <c r="A764" s="15" t="s">
        <v>0</v>
      </c>
      <c r="B764" s="277"/>
      <c r="C764" s="246"/>
      <c r="D764" s="246"/>
      <c r="E764" s="280"/>
      <c r="F764" s="268"/>
      <c r="G764" s="269"/>
      <c r="H764" s="270"/>
      <c r="I764" s="24"/>
      <c r="J764" s="261"/>
    </row>
    <row r="765" spans="1:10" s="279" customFormat="1" hidden="1" x14ac:dyDescent="0.2">
      <c r="A765" s="15" t="s">
        <v>0</v>
      </c>
      <c r="B765" s="245"/>
      <c r="C765" s="246" t="s">
        <v>562</v>
      </c>
      <c r="D765" s="246" t="s">
        <v>173</v>
      </c>
      <c r="E765" s="284" t="s">
        <v>670</v>
      </c>
      <c r="F765" s="268"/>
      <c r="G765" s="269"/>
      <c r="H765" s="270"/>
      <c r="I765" s="24"/>
      <c r="J765" s="261"/>
    </row>
    <row r="766" spans="1:10" s="279" customFormat="1" ht="22.5" hidden="1" x14ac:dyDescent="0.2">
      <c r="A766" s="15" t="s">
        <v>0</v>
      </c>
      <c r="B766" s="277"/>
      <c r="C766" s="246"/>
      <c r="D766" s="246"/>
      <c r="E766" s="605" t="s">
        <v>671</v>
      </c>
      <c r="F766" s="268"/>
      <c r="G766" s="269"/>
      <c r="H766" s="270"/>
      <c r="I766" s="24"/>
      <c r="J766" s="261"/>
    </row>
    <row r="767" spans="1:10" s="279" customFormat="1" hidden="1" x14ac:dyDescent="0.2">
      <c r="A767" s="15" t="s">
        <v>0</v>
      </c>
      <c r="B767" s="277"/>
      <c r="C767" s="246"/>
      <c r="D767" s="246"/>
      <c r="E767" s="280" t="s">
        <v>672</v>
      </c>
      <c r="F767" s="268"/>
      <c r="G767" s="269"/>
      <c r="H767" s="270"/>
      <c r="I767" s="24"/>
      <c r="J767" s="261"/>
    </row>
    <row r="768" spans="1:10" s="279" customFormat="1" hidden="1" x14ac:dyDescent="0.2">
      <c r="A768" s="15" t="s">
        <v>0</v>
      </c>
      <c r="B768" s="277"/>
      <c r="C768" s="246"/>
      <c r="D768" s="246"/>
      <c r="E768" s="280" t="s">
        <v>673</v>
      </c>
      <c r="F768" s="268"/>
      <c r="G768" s="269"/>
      <c r="H768" s="270"/>
      <c r="I768" s="24"/>
      <c r="J768" s="261"/>
    </row>
    <row r="769" spans="1:10" s="279" customFormat="1" hidden="1" x14ac:dyDescent="0.2">
      <c r="A769" s="15" t="s">
        <v>0</v>
      </c>
      <c r="B769" s="277"/>
      <c r="C769" s="246"/>
      <c r="D769" s="246"/>
      <c r="E769" s="605" t="s">
        <v>674</v>
      </c>
      <c r="F769" s="268"/>
      <c r="G769" s="269"/>
      <c r="H769" s="270"/>
      <c r="I769" s="24"/>
      <c r="J769" s="261"/>
    </row>
    <row r="770" spans="1:10" s="279" customFormat="1" hidden="1" x14ac:dyDescent="0.2">
      <c r="A770" s="15" t="s">
        <v>0</v>
      </c>
      <c r="B770" s="277"/>
      <c r="C770" s="246"/>
      <c r="D770" s="246"/>
      <c r="E770" s="605" t="s">
        <v>408</v>
      </c>
      <c r="F770" s="268"/>
      <c r="G770" s="269"/>
      <c r="H770" s="270"/>
      <c r="I770" s="24"/>
      <c r="J770" s="261"/>
    </row>
    <row r="771" spans="1:10" s="279" customFormat="1" hidden="1" x14ac:dyDescent="0.2">
      <c r="A771" s="15" t="s">
        <v>0</v>
      </c>
      <c r="B771" s="277"/>
      <c r="C771" s="246"/>
      <c r="D771" s="246"/>
      <c r="E771" s="605" t="s">
        <v>675</v>
      </c>
      <c r="F771" s="268"/>
      <c r="G771" s="269"/>
      <c r="H771" s="270"/>
      <c r="I771" s="24"/>
      <c r="J771" s="261"/>
    </row>
    <row r="772" spans="1:10" s="279" customFormat="1" hidden="1" x14ac:dyDescent="0.2">
      <c r="A772" s="15" t="s">
        <v>0</v>
      </c>
      <c r="B772" s="277"/>
      <c r="C772" s="246"/>
      <c r="D772" s="246"/>
      <c r="E772" s="280" t="s">
        <v>676</v>
      </c>
      <c r="F772" s="268"/>
      <c r="G772" s="269"/>
      <c r="H772" s="270"/>
      <c r="I772" s="24"/>
      <c r="J772" s="261"/>
    </row>
    <row r="773" spans="1:10" s="279" customFormat="1" hidden="1" x14ac:dyDescent="0.2">
      <c r="A773" s="15" t="s">
        <v>0</v>
      </c>
      <c r="B773" s="277"/>
      <c r="C773" s="246"/>
      <c r="D773" s="246"/>
      <c r="E773" s="280" t="s">
        <v>677</v>
      </c>
      <c r="F773" s="268"/>
      <c r="G773" s="269"/>
      <c r="H773" s="270"/>
      <c r="I773" s="24"/>
      <c r="J773" s="261"/>
    </row>
    <row r="774" spans="1:10" s="279" customFormat="1" hidden="1" x14ac:dyDescent="0.2">
      <c r="A774" s="15" t="s">
        <v>0</v>
      </c>
      <c r="B774" s="277"/>
      <c r="C774" s="246"/>
      <c r="D774" s="246"/>
      <c r="E774" s="280" t="s">
        <v>678</v>
      </c>
      <c r="F774" s="268"/>
      <c r="G774" s="269"/>
      <c r="H774" s="270"/>
      <c r="I774" s="24"/>
      <c r="J774" s="261"/>
    </row>
    <row r="775" spans="1:10" s="279" customFormat="1" ht="22.5" hidden="1" x14ac:dyDescent="0.2">
      <c r="A775" s="15" t="s">
        <v>0</v>
      </c>
      <c r="B775" s="245"/>
      <c r="C775" s="245"/>
      <c r="D775" s="262" t="s">
        <v>108</v>
      </c>
      <c r="E775" s="263" t="s">
        <v>679</v>
      </c>
      <c r="F775" s="264" t="s">
        <v>136</v>
      </c>
      <c r="G775" s="265">
        <v>1</v>
      </c>
      <c r="H775" s="233"/>
      <c r="I775" s="24">
        <f>H775*$G775</f>
        <v>0</v>
      </c>
      <c r="J775" s="261"/>
    </row>
    <row r="776" spans="1:10" s="279" customFormat="1" ht="45" hidden="1" x14ac:dyDescent="0.2">
      <c r="A776" s="15" t="s">
        <v>0</v>
      </c>
      <c r="B776" s="277"/>
      <c r="C776" s="297"/>
      <c r="D776" s="262" t="s">
        <v>111</v>
      </c>
      <c r="E776" s="263" t="s">
        <v>126</v>
      </c>
      <c r="F776" s="264" t="s">
        <v>136</v>
      </c>
      <c r="G776" s="265">
        <v>1</v>
      </c>
      <c r="H776" s="233"/>
      <c r="I776" s="24">
        <f>H776*$G776</f>
        <v>0</v>
      </c>
      <c r="J776" s="261"/>
    </row>
    <row r="777" spans="1:10" s="279" customFormat="1" hidden="1" x14ac:dyDescent="0.2">
      <c r="A777" s="15" t="s">
        <v>0</v>
      </c>
      <c r="B777" s="277"/>
      <c r="C777" s="246"/>
      <c r="D777" s="246"/>
      <c r="E777" s="280"/>
      <c r="F777" s="268"/>
      <c r="G777" s="269"/>
      <c r="H777" s="270"/>
      <c r="I777" s="24"/>
      <c r="J777" s="261"/>
    </row>
    <row r="778" spans="1:10" s="279" customFormat="1" hidden="1" x14ac:dyDescent="0.2">
      <c r="A778" s="15" t="s">
        <v>0</v>
      </c>
      <c r="B778" s="277"/>
      <c r="C778" s="246" t="s">
        <v>562</v>
      </c>
      <c r="D778" s="246" t="s">
        <v>178</v>
      </c>
      <c r="E778" s="284" t="s">
        <v>680</v>
      </c>
      <c r="F778" s="268"/>
      <c r="G778" s="269"/>
      <c r="H778" s="270"/>
      <c r="I778" s="24"/>
      <c r="J778" s="261"/>
    </row>
    <row r="779" spans="1:10" s="279" customFormat="1" ht="22.5" hidden="1" x14ac:dyDescent="0.2">
      <c r="A779" s="15" t="s">
        <v>0</v>
      </c>
      <c r="B779" s="277"/>
      <c r="C779" s="246"/>
      <c r="D779" s="246"/>
      <c r="E779" s="280" t="s">
        <v>681</v>
      </c>
      <c r="F779" s="268" t="s">
        <v>136</v>
      </c>
      <c r="G779" s="272">
        <v>1</v>
      </c>
      <c r="H779" s="233"/>
      <c r="I779" s="24">
        <f>H779*$G779</f>
        <v>0</v>
      </c>
      <c r="J779" s="261"/>
    </row>
    <row r="780" spans="1:10" s="279" customFormat="1" hidden="1" x14ac:dyDescent="0.2">
      <c r="A780" s="15" t="s">
        <v>0</v>
      </c>
      <c r="B780" s="277"/>
      <c r="C780" s="246"/>
      <c r="D780" s="246"/>
      <c r="E780" s="280"/>
      <c r="F780" s="268"/>
      <c r="G780" s="269"/>
      <c r="H780" s="270"/>
      <c r="I780" s="24"/>
      <c r="J780" s="261"/>
    </row>
    <row r="781" spans="1:10" s="279" customFormat="1" hidden="1" x14ac:dyDescent="0.2">
      <c r="A781" s="15" t="s">
        <v>0</v>
      </c>
      <c r="B781" s="277"/>
      <c r="C781" s="246" t="s">
        <v>562</v>
      </c>
      <c r="D781" s="246" t="s">
        <v>182</v>
      </c>
      <c r="E781" s="284" t="s">
        <v>682</v>
      </c>
      <c r="F781" s="268"/>
      <c r="G781" s="269"/>
      <c r="H781" s="270"/>
      <c r="I781" s="24"/>
      <c r="J781" s="261"/>
    </row>
    <row r="782" spans="1:10" s="279" customFormat="1" hidden="1" x14ac:dyDescent="0.2">
      <c r="A782" s="15" t="s">
        <v>0</v>
      </c>
      <c r="B782" s="277"/>
      <c r="C782" s="246"/>
      <c r="D782" s="246"/>
      <c r="E782" s="280" t="s">
        <v>683</v>
      </c>
      <c r="F782" s="268" t="s">
        <v>136</v>
      </c>
      <c r="G782" s="272">
        <v>1</v>
      </c>
      <c r="H782" s="233"/>
      <c r="I782" s="24">
        <f>H782*$G782</f>
        <v>0</v>
      </c>
      <c r="J782" s="261"/>
    </row>
    <row r="783" spans="1:10" s="279" customFormat="1" hidden="1" x14ac:dyDescent="0.2">
      <c r="A783" s="15" t="s">
        <v>0</v>
      </c>
      <c r="B783" s="277"/>
      <c r="C783" s="246"/>
      <c r="D783" s="246"/>
      <c r="E783" s="280"/>
      <c r="F783" s="268"/>
      <c r="G783" s="269"/>
      <c r="H783" s="270"/>
      <c r="I783" s="24"/>
      <c r="J783" s="261"/>
    </row>
    <row r="784" spans="1:10" s="279" customFormat="1" hidden="1" x14ac:dyDescent="0.2">
      <c r="A784" s="15" t="s">
        <v>0</v>
      </c>
      <c r="B784" s="277"/>
      <c r="C784" s="246" t="s">
        <v>562</v>
      </c>
      <c r="D784" s="246" t="s">
        <v>187</v>
      </c>
      <c r="E784" s="284" t="s">
        <v>545</v>
      </c>
      <c r="F784" s="268" t="s">
        <v>358</v>
      </c>
      <c r="G784" s="269">
        <v>30</v>
      </c>
      <c r="H784" s="233"/>
      <c r="I784" s="24">
        <f>H784*$G784</f>
        <v>0</v>
      </c>
      <c r="J784" s="261"/>
    </row>
    <row r="785" spans="1:10" s="279" customFormat="1" ht="33.75" hidden="1" x14ac:dyDescent="0.2">
      <c r="A785" s="15" t="s">
        <v>0</v>
      </c>
      <c r="B785" s="277"/>
      <c r="C785" s="246"/>
      <c r="D785" s="246"/>
      <c r="E785" s="301" t="s">
        <v>684</v>
      </c>
      <c r="F785" s="294"/>
      <c r="G785" s="294"/>
      <c r="H785" s="588"/>
      <c r="I785" s="24"/>
      <c r="J785" s="261"/>
    </row>
    <row r="786" spans="1:10" s="279" customFormat="1" hidden="1" x14ac:dyDescent="0.2">
      <c r="A786" s="15" t="s">
        <v>0</v>
      </c>
      <c r="B786" s="277"/>
      <c r="C786" s="246"/>
      <c r="D786" s="246"/>
      <c r="E786" s="613"/>
      <c r="F786" s="268"/>
      <c r="G786" s="269"/>
      <c r="H786" s="270"/>
      <c r="I786" s="24"/>
      <c r="J786" s="261"/>
    </row>
    <row r="787" spans="1:10" s="279" customFormat="1" hidden="1" x14ac:dyDescent="0.2">
      <c r="A787" s="15" t="s">
        <v>0</v>
      </c>
      <c r="B787" s="277"/>
      <c r="C787" s="246" t="s">
        <v>562</v>
      </c>
      <c r="D787" s="246" t="s">
        <v>190</v>
      </c>
      <c r="E787" s="614" t="s">
        <v>354</v>
      </c>
      <c r="F787" s="268" t="s">
        <v>355</v>
      </c>
      <c r="G787" s="269">
        <v>40</v>
      </c>
      <c r="H787" s="233"/>
      <c r="I787" s="24">
        <f>H787*$G787</f>
        <v>0</v>
      </c>
      <c r="J787" s="261"/>
    </row>
    <row r="788" spans="1:10" s="279" customFormat="1" ht="33.75" hidden="1" x14ac:dyDescent="0.2">
      <c r="A788" s="15" t="s">
        <v>0</v>
      </c>
      <c r="B788" s="277"/>
      <c r="C788" s="246"/>
      <c r="D788" s="246"/>
      <c r="E788" s="282" t="s">
        <v>685</v>
      </c>
      <c r="F788" s="268"/>
      <c r="G788" s="269"/>
      <c r="H788" s="270"/>
      <c r="I788" s="24"/>
      <c r="J788" s="261"/>
    </row>
    <row r="789" spans="1:10" s="279" customFormat="1" hidden="1" x14ac:dyDescent="0.2">
      <c r="A789" s="15" t="s">
        <v>0</v>
      </c>
      <c r="B789" s="277"/>
      <c r="C789" s="246"/>
      <c r="D789" s="246"/>
      <c r="E789" s="282"/>
      <c r="F789" s="268"/>
      <c r="G789" s="269"/>
      <c r="H789" s="270"/>
      <c r="I789" s="24"/>
      <c r="J789" s="261"/>
    </row>
    <row r="790" spans="1:10" s="279" customFormat="1" hidden="1" x14ac:dyDescent="0.2">
      <c r="A790" s="15" t="s">
        <v>0</v>
      </c>
      <c r="B790" s="277"/>
      <c r="C790" s="246" t="s">
        <v>562</v>
      </c>
      <c r="D790" s="246" t="s">
        <v>193</v>
      </c>
      <c r="E790" s="274" t="s">
        <v>203</v>
      </c>
      <c r="F790" s="268" t="s">
        <v>110</v>
      </c>
      <c r="G790" s="272">
        <v>1</v>
      </c>
      <c r="H790" s="233"/>
      <c r="I790" s="24">
        <f>H790*$G790</f>
        <v>0</v>
      </c>
      <c r="J790" s="261"/>
    </row>
    <row r="791" spans="1:10" s="279" customFormat="1" ht="33.75" hidden="1" x14ac:dyDescent="0.2">
      <c r="A791" s="15" t="s">
        <v>0</v>
      </c>
      <c r="B791" s="277"/>
      <c r="C791" s="246"/>
      <c r="D791" s="246"/>
      <c r="E791" s="273" t="s">
        <v>360</v>
      </c>
      <c r="F791" s="268"/>
      <c r="G791" s="269"/>
      <c r="H791" s="270"/>
      <c r="I791" s="24"/>
      <c r="J791" s="261"/>
    </row>
    <row r="792" spans="1:10" s="279" customFormat="1" hidden="1" x14ac:dyDescent="0.2">
      <c r="A792" s="15" t="s">
        <v>0</v>
      </c>
      <c r="B792" s="277"/>
      <c r="C792" s="246"/>
      <c r="D792" s="246"/>
      <c r="E792" s="273"/>
      <c r="F792" s="268"/>
      <c r="G792" s="269"/>
      <c r="H792" s="270"/>
      <c r="I792" s="24"/>
      <c r="J792" s="261"/>
    </row>
    <row r="793" spans="1:10" s="279" customFormat="1" hidden="1" x14ac:dyDescent="0.2">
      <c r="A793" s="15" t="s">
        <v>0</v>
      </c>
      <c r="B793" s="277"/>
      <c r="C793" s="246" t="s">
        <v>562</v>
      </c>
      <c r="D793" s="246" t="s">
        <v>197</v>
      </c>
      <c r="E793" s="247" t="s">
        <v>686</v>
      </c>
      <c r="F793" s="268" t="s">
        <v>110</v>
      </c>
      <c r="G793" s="272">
        <v>1</v>
      </c>
      <c r="H793" s="233"/>
      <c r="I793" s="24">
        <f>H793*$G793</f>
        <v>0</v>
      </c>
      <c r="J793" s="261"/>
    </row>
    <row r="794" spans="1:10" s="279" customFormat="1" hidden="1" x14ac:dyDescent="0.2">
      <c r="A794" s="15" t="s">
        <v>0</v>
      </c>
      <c r="B794" s="277"/>
      <c r="C794" s="246"/>
      <c r="D794" s="246"/>
      <c r="E794" s="282" t="s">
        <v>687</v>
      </c>
      <c r="F794" s="268"/>
      <c r="G794" s="269"/>
      <c r="H794" s="270"/>
      <c r="I794" s="24"/>
      <c r="J794" s="261"/>
    </row>
    <row r="795" spans="1:10" s="279" customFormat="1" hidden="1" x14ac:dyDescent="0.2">
      <c r="A795" s="15" t="s">
        <v>0</v>
      </c>
      <c r="B795" s="277"/>
      <c r="C795" s="246"/>
      <c r="D795" s="246"/>
      <c r="E795" s="282"/>
      <c r="F795" s="268"/>
      <c r="G795" s="269"/>
      <c r="H795" s="270"/>
      <c r="I795" s="24"/>
      <c r="J795" s="261"/>
    </row>
    <row r="796" spans="1:10" s="279" customFormat="1" hidden="1" x14ac:dyDescent="0.2">
      <c r="A796" s="15" t="s">
        <v>0</v>
      </c>
      <c r="B796" s="277"/>
      <c r="C796" s="246" t="s">
        <v>562</v>
      </c>
      <c r="D796" s="246" t="s">
        <v>202</v>
      </c>
      <c r="E796" s="247" t="s">
        <v>688</v>
      </c>
      <c r="F796" s="268" t="s">
        <v>110</v>
      </c>
      <c r="G796" s="272">
        <v>1</v>
      </c>
      <c r="H796" s="233"/>
      <c r="I796" s="24">
        <f>H796*$G796</f>
        <v>0</v>
      </c>
      <c r="J796" s="261"/>
    </row>
    <row r="797" spans="1:10" s="279" customFormat="1" ht="33.75" hidden="1" x14ac:dyDescent="0.2">
      <c r="A797" s="15" t="s">
        <v>0</v>
      </c>
      <c r="B797" s="277"/>
      <c r="C797" s="246"/>
      <c r="D797" s="246"/>
      <c r="E797" s="282" t="s">
        <v>689</v>
      </c>
      <c r="F797" s="268"/>
      <c r="G797" s="269"/>
      <c r="H797" s="270"/>
      <c r="I797" s="24"/>
      <c r="J797" s="261"/>
    </row>
    <row r="798" spans="1:10" s="279" customFormat="1" hidden="1" x14ac:dyDescent="0.2">
      <c r="A798" s="15" t="s">
        <v>0</v>
      </c>
      <c r="B798" s="277"/>
      <c r="C798" s="246"/>
      <c r="D798" s="246"/>
      <c r="E798" s="282"/>
      <c r="F798" s="268"/>
      <c r="G798" s="269"/>
      <c r="H798" s="270"/>
      <c r="I798" s="24"/>
      <c r="J798" s="261"/>
    </row>
    <row r="799" spans="1:10" s="279" customFormat="1" hidden="1" x14ac:dyDescent="0.2">
      <c r="A799" s="15" t="s">
        <v>0</v>
      </c>
      <c r="B799" s="277"/>
      <c r="C799" s="246" t="s">
        <v>562</v>
      </c>
      <c r="D799" s="246" t="s">
        <v>205</v>
      </c>
      <c r="E799" s="247" t="s">
        <v>690</v>
      </c>
      <c r="F799" s="268" t="s">
        <v>110</v>
      </c>
      <c r="G799" s="272">
        <v>1</v>
      </c>
      <c r="H799" s="233"/>
      <c r="I799" s="24">
        <f>H799*$G799</f>
        <v>0</v>
      </c>
      <c r="J799" s="261"/>
    </row>
    <row r="800" spans="1:10" s="279" customFormat="1" ht="45" hidden="1" x14ac:dyDescent="0.2">
      <c r="A800" s="15" t="s">
        <v>0</v>
      </c>
      <c r="B800" s="277"/>
      <c r="C800" s="246"/>
      <c r="D800" s="246"/>
      <c r="E800" s="282" t="s">
        <v>691</v>
      </c>
      <c r="F800" s="268"/>
      <c r="G800" s="269"/>
      <c r="H800" s="270"/>
      <c r="I800" s="24"/>
      <c r="J800" s="261"/>
    </row>
    <row r="801" spans="1:10" s="279" customFormat="1" hidden="1" x14ac:dyDescent="0.2">
      <c r="A801" s="15" t="s">
        <v>0</v>
      </c>
      <c r="B801" s="277"/>
      <c r="C801" s="246"/>
      <c r="D801" s="246"/>
      <c r="E801" s="282"/>
      <c r="F801" s="268"/>
      <c r="G801" s="269"/>
      <c r="H801" s="270"/>
      <c r="I801" s="24"/>
      <c r="J801" s="261"/>
    </row>
    <row r="802" spans="1:10" s="279" customFormat="1" hidden="1" x14ac:dyDescent="0.2">
      <c r="A802" s="15" t="s">
        <v>0</v>
      </c>
      <c r="B802" s="277"/>
      <c r="C802" s="246" t="s">
        <v>562</v>
      </c>
      <c r="D802" s="246" t="s">
        <v>209</v>
      </c>
      <c r="E802" s="274" t="s">
        <v>692</v>
      </c>
      <c r="F802" s="268" t="s">
        <v>110</v>
      </c>
      <c r="G802" s="272">
        <v>1</v>
      </c>
      <c r="H802" s="233"/>
      <c r="I802" s="24">
        <f>H802*$G802</f>
        <v>0</v>
      </c>
      <c r="J802" s="261"/>
    </row>
    <row r="803" spans="1:10" s="279" customFormat="1" ht="33.75" hidden="1" x14ac:dyDescent="0.2">
      <c r="A803" s="15" t="s">
        <v>0</v>
      </c>
      <c r="B803" s="277"/>
      <c r="C803" s="246"/>
      <c r="D803" s="246"/>
      <c r="E803" s="282" t="s">
        <v>693</v>
      </c>
      <c r="F803" s="268"/>
      <c r="G803" s="269"/>
      <c r="H803" s="270"/>
      <c r="I803" s="24"/>
      <c r="J803" s="261"/>
    </row>
    <row r="804" spans="1:10" s="279" customFormat="1" hidden="1" x14ac:dyDescent="0.2">
      <c r="A804" s="15" t="s">
        <v>0</v>
      </c>
      <c r="B804" s="277"/>
      <c r="C804" s="246"/>
      <c r="D804" s="246"/>
      <c r="E804" s="282"/>
      <c r="F804" s="268"/>
      <c r="G804" s="269"/>
      <c r="H804" s="270"/>
      <c r="I804" s="24"/>
      <c r="J804" s="261"/>
    </row>
    <row r="805" spans="1:10" s="279" customFormat="1" hidden="1" x14ac:dyDescent="0.2">
      <c r="A805" s="15" t="s">
        <v>0</v>
      </c>
      <c r="B805" s="277"/>
      <c r="C805" s="246" t="s">
        <v>562</v>
      </c>
      <c r="D805" s="246" t="s">
        <v>212</v>
      </c>
      <c r="E805" s="587" t="s">
        <v>694</v>
      </c>
      <c r="F805" s="268" t="s">
        <v>110</v>
      </c>
      <c r="G805" s="272">
        <v>1</v>
      </c>
      <c r="H805" s="233"/>
      <c r="I805" s="24">
        <f>H805*$G805</f>
        <v>0</v>
      </c>
      <c r="J805" s="261"/>
    </row>
    <row r="806" spans="1:10" s="279" customFormat="1" hidden="1" x14ac:dyDescent="0.2">
      <c r="A806" s="15" t="s">
        <v>0</v>
      </c>
      <c r="B806" s="277"/>
      <c r="C806" s="246"/>
      <c r="D806" s="246"/>
      <c r="E806" s="282" t="s">
        <v>695</v>
      </c>
      <c r="F806" s="268"/>
      <c r="G806" s="269"/>
      <c r="H806" s="270"/>
      <c r="I806" s="24"/>
      <c r="J806" s="261"/>
    </row>
    <row r="807" spans="1:10" s="279" customFormat="1" hidden="1" x14ac:dyDescent="0.2">
      <c r="A807" s="15" t="s">
        <v>0</v>
      </c>
      <c r="B807" s="277"/>
      <c r="C807" s="246"/>
      <c r="D807" s="246"/>
      <c r="E807" s="280"/>
      <c r="F807" s="268"/>
      <c r="G807" s="269"/>
      <c r="H807" s="270"/>
      <c r="I807" s="24"/>
      <c r="J807" s="261"/>
    </row>
    <row r="808" spans="1:10" s="279" customFormat="1" hidden="1" x14ac:dyDescent="0.2">
      <c r="A808" s="15" t="s">
        <v>221</v>
      </c>
      <c r="B808" s="277"/>
      <c r="C808" s="246" t="str">
        <f>C646</f>
        <v>V-B-3.</v>
      </c>
      <c r="D808" s="246"/>
      <c r="E808" s="589" t="str">
        <f>E646&amp; " - ukupno:"</f>
        <v>SOLARNA INSTALACIJA - ukupno:</v>
      </c>
      <c r="F808" s="268"/>
      <c r="G808" s="269"/>
      <c r="H808" s="270"/>
      <c r="I808" s="590">
        <f>SUM(I648:I807)</f>
        <v>0</v>
      </c>
      <c r="J808" s="261"/>
    </row>
    <row r="809" spans="1:10" s="279" customFormat="1" hidden="1" x14ac:dyDescent="0.2">
      <c r="A809" s="15" t="s">
        <v>221</v>
      </c>
      <c r="B809" s="277"/>
      <c r="C809" s="246"/>
      <c r="D809" s="246"/>
      <c r="E809" s="280"/>
      <c r="F809" s="268"/>
      <c r="G809" s="269"/>
      <c r="H809" s="270"/>
      <c r="I809" s="271"/>
      <c r="J809" s="261"/>
    </row>
    <row r="810" spans="1:10" s="279" customFormat="1" hidden="1" x14ac:dyDescent="0.2">
      <c r="A810" s="15" t="s">
        <v>221</v>
      </c>
      <c r="B810" s="277"/>
      <c r="C810" s="246" t="str">
        <f>C262</f>
        <v>V-B</v>
      </c>
      <c r="D810" s="246"/>
      <c r="E810" s="589" t="str">
        <f>E262&amp; " - ukupno:"</f>
        <v>PRIPREMA PTV - ukupno:</v>
      </c>
      <c r="F810" s="268"/>
      <c r="G810" s="269"/>
      <c r="H810" s="270"/>
      <c r="I810" s="590">
        <f>I808+I644+I405</f>
        <v>0</v>
      </c>
      <c r="J810" s="261"/>
    </row>
    <row r="811" spans="1:10" s="279" customFormat="1" hidden="1" x14ac:dyDescent="0.2">
      <c r="A811" s="15" t="s">
        <v>0</v>
      </c>
      <c r="B811" s="277"/>
      <c r="C811" s="246"/>
      <c r="D811" s="246"/>
      <c r="E811" s="280"/>
      <c r="F811" s="268"/>
      <c r="G811" s="269"/>
      <c r="H811" s="270"/>
      <c r="I811" s="271"/>
      <c r="J811" s="261"/>
    </row>
    <row r="812" spans="1:10" s="279" customFormat="1" x14ac:dyDescent="0.2">
      <c r="A812" s="15" t="s">
        <v>0</v>
      </c>
      <c r="B812" s="277" t="s">
        <v>696</v>
      </c>
      <c r="C812" s="246" t="s">
        <v>697</v>
      </c>
      <c r="D812" s="285"/>
      <c r="E812" s="286" t="s">
        <v>698</v>
      </c>
      <c r="F812" s="287"/>
      <c r="G812" s="288"/>
      <c r="H812" s="289"/>
      <c r="I812" s="290"/>
      <c r="J812" s="291"/>
    </row>
    <row r="813" spans="1:10" s="279" customFormat="1" x14ac:dyDescent="0.2">
      <c r="A813" s="15" t="s">
        <v>0</v>
      </c>
      <c r="B813" s="277" t="s">
        <v>696</v>
      </c>
      <c r="C813" s="246"/>
      <c r="D813" s="246"/>
      <c r="E813" s="280"/>
      <c r="F813" s="268"/>
      <c r="G813" s="269"/>
      <c r="H813" s="270"/>
      <c r="I813" s="271"/>
      <c r="J813" s="261"/>
    </row>
    <row r="814" spans="1:10" s="279" customFormat="1" x14ac:dyDescent="0.2">
      <c r="A814" s="15" t="s">
        <v>0</v>
      </c>
      <c r="B814" s="277" t="s">
        <v>696</v>
      </c>
      <c r="C814" s="246">
        <f>C$736</f>
        <v>0</v>
      </c>
      <c r="D814" s="246" t="s">
        <v>72</v>
      </c>
      <c r="E814" s="284" t="s">
        <v>699</v>
      </c>
      <c r="F814" s="268"/>
      <c r="G814" s="269"/>
      <c r="H814" s="270"/>
      <c r="I814" s="24"/>
      <c r="J814" s="261"/>
    </row>
    <row r="815" spans="1:10" s="279" customFormat="1" x14ac:dyDescent="0.2">
      <c r="A815" s="15" t="s">
        <v>0</v>
      </c>
      <c r="B815" s="277" t="s">
        <v>696</v>
      </c>
      <c r="C815" s="292"/>
      <c r="D815" s="293"/>
      <c r="E815" s="280" t="s">
        <v>700</v>
      </c>
      <c r="F815" s="294"/>
      <c r="G815" s="295"/>
      <c r="H815" s="296"/>
      <c r="I815" s="24"/>
      <c r="J815" s="261"/>
    </row>
    <row r="816" spans="1:10" s="279" customFormat="1" x14ac:dyDescent="0.2">
      <c r="A816" s="15" t="s">
        <v>0</v>
      </c>
      <c r="B816" s="277" t="s">
        <v>696</v>
      </c>
      <c r="C816" s="246">
        <f t="shared" ref="C816:C824" si="1">C$736</f>
        <v>0</v>
      </c>
      <c r="D816" s="246" t="s">
        <v>375</v>
      </c>
      <c r="E816" s="275" t="s">
        <v>701</v>
      </c>
      <c r="F816" s="268" t="s">
        <v>136</v>
      </c>
      <c r="G816" s="272">
        <v>1</v>
      </c>
      <c r="H816" s="233"/>
      <c r="I816" s="24">
        <f t="shared" ref="I816:I847" si="2">H816*$G816</f>
        <v>0</v>
      </c>
      <c r="J816" s="261"/>
    </row>
    <row r="817" spans="1:10" s="279" customFormat="1" x14ac:dyDescent="0.2">
      <c r="A817" s="15" t="s">
        <v>0</v>
      </c>
      <c r="B817" s="277" t="s">
        <v>696</v>
      </c>
      <c r="C817" s="246">
        <f t="shared" si="1"/>
        <v>0</v>
      </c>
      <c r="D817" s="246" t="s">
        <v>389</v>
      </c>
      <c r="E817" s="275" t="s">
        <v>702</v>
      </c>
      <c r="F817" s="268" t="s">
        <v>136</v>
      </c>
      <c r="G817" s="272">
        <v>1</v>
      </c>
      <c r="H817" s="233"/>
      <c r="I817" s="24">
        <f t="shared" si="2"/>
        <v>0</v>
      </c>
      <c r="J817" s="261"/>
    </row>
    <row r="818" spans="1:10" s="279" customFormat="1" x14ac:dyDescent="0.2">
      <c r="A818" s="15" t="s">
        <v>0</v>
      </c>
      <c r="B818" s="277" t="s">
        <v>696</v>
      </c>
      <c r="C818" s="246">
        <f t="shared" si="1"/>
        <v>0</v>
      </c>
      <c r="D818" s="246" t="s">
        <v>703</v>
      </c>
      <c r="E818" s="275" t="s">
        <v>704</v>
      </c>
      <c r="F818" s="268" t="s">
        <v>136</v>
      </c>
      <c r="G818" s="272">
        <v>4</v>
      </c>
      <c r="H818" s="233"/>
      <c r="I818" s="24">
        <f t="shared" si="2"/>
        <v>0</v>
      </c>
      <c r="J818" s="261"/>
    </row>
    <row r="819" spans="1:10" s="279" customFormat="1" x14ac:dyDescent="0.2">
      <c r="A819" s="15" t="s">
        <v>0</v>
      </c>
      <c r="B819" s="277" t="s">
        <v>696</v>
      </c>
      <c r="C819" s="246">
        <f t="shared" si="1"/>
        <v>0</v>
      </c>
      <c r="D819" s="246" t="s">
        <v>705</v>
      </c>
      <c r="E819" s="275" t="s">
        <v>706</v>
      </c>
      <c r="F819" s="268" t="s">
        <v>136</v>
      </c>
      <c r="G819" s="272">
        <v>4</v>
      </c>
      <c r="H819" s="233"/>
      <c r="I819" s="24">
        <f t="shared" si="2"/>
        <v>0</v>
      </c>
      <c r="J819" s="261"/>
    </row>
    <row r="820" spans="1:10" s="279" customFormat="1" x14ac:dyDescent="0.2">
      <c r="A820" s="15" t="s">
        <v>0</v>
      </c>
      <c r="B820" s="277" t="s">
        <v>696</v>
      </c>
      <c r="C820" s="246">
        <f t="shared" si="1"/>
        <v>0</v>
      </c>
      <c r="D820" s="246" t="s">
        <v>707</v>
      </c>
      <c r="E820" s="275" t="s">
        <v>708</v>
      </c>
      <c r="F820" s="268" t="s">
        <v>136</v>
      </c>
      <c r="G820" s="272">
        <v>6</v>
      </c>
      <c r="H820" s="233"/>
      <c r="I820" s="24">
        <f t="shared" si="2"/>
        <v>0</v>
      </c>
      <c r="J820" s="261"/>
    </row>
    <row r="821" spans="1:10" s="279" customFormat="1" x14ac:dyDescent="0.2">
      <c r="A821" s="15" t="s">
        <v>0</v>
      </c>
      <c r="B821" s="277" t="s">
        <v>696</v>
      </c>
      <c r="C821" s="246">
        <f t="shared" si="1"/>
        <v>0</v>
      </c>
      <c r="D821" s="246" t="s">
        <v>709</v>
      </c>
      <c r="E821" s="275" t="s">
        <v>710</v>
      </c>
      <c r="F821" s="268" t="s">
        <v>136</v>
      </c>
      <c r="G821" s="272">
        <v>6</v>
      </c>
      <c r="H821" s="233"/>
      <c r="I821" s="24">
        <f t="shared" si="2"/>
        <v>0</v>
      </c>
      <c r="J821" s="261"/>
    </row>
    <row r="822" spans="1:10" s="279" customFormat="1" x14ac:dyDescent="0.2">
      <c r="A822" s="15" t="s">
        <v>0</v>
      </c>
      <c r="B822" s="277" t="s">
        <v>696</v>
      </c>
      <c r="C822" s="246">
        <f t="shared" si="1"/>
        <v>0</v>
      </c>
      <c r="D822" s="246" t="s">
        <v>711</v>
      </c>
      <c r="E822" s="275" t="s">
        <v>712</v>
      </c>
      <c r="F822" s="268" t="s">
        <v>136</v>
      </c>
      <c r="G822" s="272">
        <v>2</v>
      </c>
      <c r="H822" s="233"/>
      <c r="I822" s="24">
        <f t="shared" si="2"/>
        <v>0</v>
      </c>
      <c r="J822" s="261"/>
    </row>
    <row r="823" spans="1:10" s="279" customFormat="1" x14ac:dyDescent="0.2">
      <c r="A823" s="15" t="s">
        <v>0</v>
      </c>
      <c r="B823" s="277" t="s">
        <v>696</v>
      </c>
      <c r="C823" s="246">
        <f t="shared" si="1"/>
        <v>0</v>
      </c>
      <c r="D823" s="246" t="s">
        <v>713</v>
      </c>
      <c r="E823" s="275" t="s">
        <v>714</v>
      </c>
      <c r="F823" s="268" t="s">
        <v>136</v>
      </c>
      <c r="G823" s="272">
        <v>1</v>
      </c>
      <c r="H823" s="233"/>
      <c r="I823" s="24">
        <f t="shared" si="2"/>
        <v>0</v>
      </c>
      <c r="J823" s="261"/>
    </row>
    <row r="824" spans="1:10" s="279" customFormat="1" x14ac:dyDescent="0.2">
      <c r="A824" s="15" t="s">
        <v>0</v>
      </c>
      <c r="B824" s="277" t="s">
        <v>696</v>
      </c>
      <c r="C824" s="246">
        <f t="shared" si="1"/>
        <v>0</v>
      </c>
      <c r="D824" s="246" t="s">
        <v>715</v>
      </c>
      <c r="E824" s="275" t="s">
        <v>716</v>
      </c>
      <c r="F824" s="268" t="s">
        <v>136</v>
      </c>
      <c r="G824" s="272">
        <v>1</v>
      </c>
      <c r="H824" s="233"/>
      <c r="I824" s="24">
        <f t="shared" si="2"/>
        <v>0</v>
      </c>
      <c r="J824" s="261"/>
    </row>
    <row r="825" spans="1:10" s="279" customFormat="1" x14ac:dyDescent="0.2">
      <c r="A825" s="15" t="s">
        <v>0</v>
      </c>
      <c r="B825" s="277" t="s">
        <v>696</v>
      </c>
      <c r="C825" s="245"/>
      <c r="D825" s="262" t="s">
        <v>108</v>
      </c>
      <c r="E825" s="263" t="s">
        <v>717</v>
      </c>
      <c r="F825" s="264" t="s">
        <v>110</v>
      </c>
      <c r="G825" s="265">
        <v>1</v>
      </c>
      <c r="H825" s="233"/>
      <c r="I825" s="24">
        <f t="shared" si="2"/>
        <v>0</v>
      </c>
      <c r="J825" s="261"/>
    </row>
    <row r="826" spans="1:10" s="279" customFormat="1" ht="45" x14ac:dyDescent="0.2">
      <c r="A826" s="15" t="s">
        <v>0</v>
      </c>
      <c r="B826" s="277" t="s">
        <v>696</v>
      </c>
      <c r="C826" s="297"/>
      <c r="D826" s="262" t="s">
        <v>111</v>
      </c>
      <c r="E826" s="263" t="s">
        <v>126</v>
      </c>
      <c r="F826" s="264" t="s">
        <v>110</v>
      </c>
      <c r="G826" s="265">
        <v>1</v>
      </c>
      <c r="H826" s="233"/>
      <c r="I826" s="24">
        <f t="shared" si="2"/>
        <v>0</v>
      </c>
      <c r="J826" s="261"/>
    </row>
    <row r="827" spans="1:10" s="279" customFormat="1" hidden="1" x14ac:dyDescent="0.2">
      <c r="A827" s="15" t="s">
        <v>0</v>
      </c>
      <c r="B827" s="277"/>
      <c r="C827" s="246"/>
      <c r="D827" s="246"/>
      <c r="E827" s="275"/>
      <c r="F827" s="268"/>
      <c r="G827" s="269"/>
      <c r="H827" s="270"/>
      <c r="I827" s="24"/>
      <c r="J827" s="261"/>
    </row>
    <row r="828" spans="1:10" s="279" customFormat="1" x14ac:dyDescent="0.2">
      <c r="A828" s="15" t="s">
        <v>0</v>
      </c>
      <c r="B828" s="277" t="s">
        <v>696</v>
      </c>
      <c r="C828" s="246">
        <f>C$736</f>
        <v>0</v>
      </c>
      <c r="D828" s="246" t="s">
        <v>113</v>
      </c>
      <c r="E828" s="274" t="s">
        <v>718</v>
      </c>
      <c r="F828" s="268"/>
      <c r="G828" s="269"/>
      <c r="H828" s="270"/>
      <c r="I828" s="24"/>
      <c r="J828" s="261"/>
    </row>
    <row r="829" spans="1:10" s="279" customFormat="1" x14ac:dyDescent="0.2">
      <c r="A829" s="15" t="s">
        <v>0</v>
      </c>
      <c r="B829" s="277" t="s">
        <v>696</v>
      </c>
      <c r="C829" s="246"/>
      <c r="D829" s="246"/>
      <c r="E829" s="275" t="s">
        <v>719</v>
      </c>
      <c r="F829" s="268"/>
      <c r="G829" s="269"/>
      <c r="H829" s="270"/>
      <c r="I829" s="24"/>
      <c r="J829" s="261"/>
    </row>
    <row r="830" spans="1:10" s="279" customFormat="1" ht="67.5" x14ac:dyDescent="0.2">
      <c r="A830" s="15" t="s">
        <v>0</v>
      </c>
      <c r="B830" s="277" t="s">
        <v>696</v>
      </c>
      <c r="C830" s="246"/>
      <c r="D830" s="246"/>
      <c r="E830" s="275" t="s">
        <v>720</v>
      </c>
      <c r="F830" s="268"/>
      <c r="G830" s="269"/>
      <c r="H830" s="270"/>
      <c r="I830" s="24"/>
      <c r="J830" s="261"/>
    </row>
    <row r="831" spans="1:10" s="279" customFormat="1" x14ac:dyDescent="0.2">
      <c r="A831" s="15" t="s">
        <v>0</v>
      </c>
      <c r="B831" s="277" t="s">
        <v>696</v>
      </c>
      <c r="C831" s="246">
        <f t="shared" ref="C831:C849" si="3">C$736</f>
        <v>0</v>
      </c>
      <c r="D831" s="246" t="s">
        <v>392</v>
      </c>
      <c r="E831" s="275" t="s">
        <v>721</v>
      </c>
      <c r="F831" s="268" t="s">
        <v>136</v>
      </c>
      <c r="G831" s="272">
        <v>1</v>
      </c>
      <c r="H831" s="233"/>
      <c r="I831" s="24">
        <f t="shared" si="2"/>
        <v>0</v>
      </c>
      <c r="J831" s="261"/>
    </row>
    <row r="832" spans="1:10" s="279" customFormat="1" x14ac:dyDescent="0.2">
      <c r="A832" s="15" t="s">
        <v>0</v>
      </c>
      <c r="B832" s="277" t="s">
        <v>696</v>
      </c>
      <c r="C832" s="246">
        <f t="shared" si="3"/>
        <v>0</v>
      </c>
      <c r="D832" s="246" t="s">
        <v>400</v>
      </c>
      <c r="E832" s="275" t="s">
        <v>722</v>
      </c>
      <c r="F832" s="268" t="s">
        <v>136</v>
      </c>
      <c r="G832" s="272">
        <v>3</v>
      </c>
      <c r="H832" s="233"/>
      <c r="I832" s="24">
        <f t="shared" si="2"/>
        <v>0</v>
      </c>
      <c r="J832" s="261"/>
    </row>
    <row r="833" spans="1:10" s="279" customFormat="1" x14ac:dyDescent="0.2">
      <c r="A833" s="15" t="s">
        <v>0</v>
      </c>
      <c r="B833" s="277" t="s">
        <v>696</v>
      </c>
      <c r="C833" s="246">
        <f t="shared" si="3"/>
        <v>0</v>
      </c>
      <c r="D833" s="246" t="s">
        <v>723</v>
      </c>
      <c r="E833" s="275" t="s">
        <v>724</v>
      </c>
      <c r="F833" s="268" t="s">
        <v>136</v>
      </c>
      <c r="G833" s="272">
        <v>1</v>
      </c>
      <c r="H833" s="233"/>
      <c r="I833" s="24">
        <f t="shared" si="2"/>
        <v>0</v>
      </c>
      <c r="J833" s="261"/>
    </row>
    <row r="834" spans="1:10" s="279" customFormat="1" x14ac:dyDescent="0.2">
      <c r="A834" s="15" t="s">
        <v>0</v>
      </c>
      <c r="B834" s="277" t="s">
        <v>696</v>
      </c>
      <c r="C834" s="246">
        <f t="shared" si="3"/>
        <v>0</v>
      </c>
      <c r="D834" s="246" t="s">
        <v>725</v>
      </c>
      <c r="E834" s="275" t="s">
        <v>726</v>
      </c>
      <c r="F834" s="268" t="s">
        <v>136</v>
      </c>
      <c r="G834" s="272">
        <v>2</v>
      </c>
      <c r="H834" s="233"/>
      <c r="I834" s="24">
        <f t="shared" si="2"/>
        <v>0</v>
      </c>
      <c r="J834" s="261"/>
    </row>
    <row r="835" spans="1:10" s="279" customFormat="1" x14ac:dyDescent="0.2">
      <c r="A835" s="15" t="s">
        <v>0</v>
      </c>
      <c r="B835" s="277" t="s">
        <v>696</v>
      </c>
      <c r="C835" s="246">
        <f t="shared" si="3"/>
        <v>0</v>
      </c>
      <c r="D835" s="246" t="s">
        <v>727</v>
      </c>
      <c r="E835" s="275" t="s">
        <v>728</v>
      </c>
      <c r="F835" s="268" t="s">
        <v>136</v>
      </c>
      <c r="G835" s="272">
        <v>3</v>
      </c>
      <c r="H835" s="233"/>
      <c r="I835" s="24">
        <f t="shared" si="2"/>
        <v>0</v>
      </c>
      <c r="J835" s="261"/>
    </row>
    <row r="836" spans="1:10" s="279" customFormat="1" x14ac:dyDescent="0.2">
      <c r="A836" s="15" t="s">
        <v>0</v>
      </c>
      <c r="B836" s="277" t="s">
        <v>696</v>
      </c>
      <c r="C836" s="246">
        <f t="shared" si="3"/>
        <v>0</v>
      </c>
      <c r="D836" s="246" t="s">
        <v>729</v>
      </c>
      <c r="E836" s="275" t="s">
        <v>730</v>
      </c>
      <c r="F836" s="268" t="s">
        <v>136</v>
      </c>
      <c r="G836" s="272">
        <v>4</v>
      </c>
      <c r="H836" s="233"/>
      <c r="I836" s="24">
        <f t="shared" si="2"/>
        <v>0</v>
      </c>
      <c r="J836" s="261"/>
    </row>
    <row r="837" spans="1:10" s="279" customFormat="1" x14ac:dyDescent="0.2">
      <c r="A837" s="15" t="s">
        <v>0</v>
      </c>
      <c r="B837" s="277" t="s">
        <v>696</v>
      </c>
      <c r="C837" s="246">
        <f t="shared" si="3"/>
        <v>0</v>
      </c>
      <c r="D837" s="246" t="s">
        <v>731</v>
      </c>
      <c r="E837" s="275" t="s">
        <v>732</v>
      </c>
      <c r="F837" s="268" t="s">
        <v>136</v>
      </c>
      <c r="G837" s="272">
        <v>2</v>
      </c>
      <c r="H837" s="233"/>
      <c r="I837" s="24">
        <f t="shared" si="2"/>
        <v>0</v>
      </c>
      <c r="J837" s="261"/>
    </row>
    <row r="838" spans="1:10" s="279" customFormat="1" x14ac:dyDescent="0.2">
      <c r="A838" s="15" t="s">
        <v>0</v>
      </c>
      <c r="B838" s="277" t="s">
        <v>696</v>
      </c>
      <c r="C838" s="246">
        <f t="shared" si="3"/>
        <v>0</v>
      </c>
      <c r="D838" s="246" t="s">
        <v>733</v>
      </c>
      <c r="E838" s="275" t="s">
        <v>734</v>
      </c>
      <c r="F838" s="268" t="s">
        <v>136</v>
      </c>
      <c r="G838" s="272">
        <v>3</v>
      </c>
      <c r="H838" s="233"/>
      <c r="I838" s="24">
        <f t="shared" si="2"/>
        <v>0</v>
      </c>
      <c r="J838" s="261"/>
    </row>
    <row r="839" spans="1:10" s="279" customFormat="1" x14ac:dyDescent="0.2">
      <c r="A839" s="15" t="s">
        <v>0</v>
      </c>
      <c r="B839" s="277" t="s">
        <v>696</v>
      </c>
      <c r="C839" s="246">
        <f t="shared" si="3"/>
        <v>0</v>
      </c>
      <c r="D839" s="246" t="s">
        <v>735</v>
      </c>
      <c r="E839" s="275" t="s">
        <v>736</v>
      </c>
      <c r="F839" s="268" t="s">
        <v>136</v>
      </c>
      <c r="G839" s="272">
        <v>2</v>
      </c>
      <c r="H839" s="233"/>
      <c r="I839" s="24">
        <f t="shared" si="2"/>
        <v>0</v>
      </c>
      <c r="J839" s="261"/>
    </row>
    <row r="840" spans="1:10" s="279" customFormat="1" x14ac:dyDescent="0.2">
      <c r="A840" s="15" t="s">
        <v>0</v>
      </c>
      <c r="B840" s="277" t="s">
        <v>696</v>
      </c>
      <c r="C840" s="245"/>
      <c r="D840" s="262" t="s">
        <v>108</v>
      </c>
      <c r="E840" s="263" t="s">
        <v>737</v>
      </c>
      <c r="F840" s="264" t="s">
        <v>110</v>
      </c>
      <c r="G840" s="265">
        <v>1</v>
      </c>
      <c r="H840" s="233"/>
      <c r="I840" s="24">
        <f t="shared" si="2"/>
        <v>0</v>
      </c>
      <c r="J840" s="261"/>
    </row>
    <row r="841" spans="1:10" s="279" customFormat="1" ht="45" x14ac:dyDescent="0.2">
      <c r="A841" s="15" t="s">
        <v>0</v>
      </c>
      <c r="B841" s="277" t="s">
        <v>696</v>
      </c>
      <c r="C841" s="297"/>
      <c r="D841" s="262" t="s">
        <v>111</v>
      </c>
      <c r="E841" s="263" t="s">
        <v>126</v>
      </c>
      <c r="F841" s="264" t="s">
        <v>110</v>
      </c>
      <c r="G841" s="265">
        <v>1</v>
      </c>
      <c r="H841" s="233"/>
      <c r="I841" s="24">
        <f t="shared" si="2"/>
        <v>0</v>
      </c>
      <c r="J841" s="261"/>
    </row>
    <row r="842" spans="1:10" s="279" customFormat="1" hidden="1" x14ac:dyDescent="0.2">
      <c r="A842" s="15" t="s">
        <v>0</v>
      </c>
      <c r="B842" s="277"/>
      <c r="C842" s="246"/>
      <c r="D842" s="246"/>
      <c r="E842" s="275"/>
      <c r="F842" s="268"/>
      <c r="G842" s="269"/>
      <c r="H842" s="270"/>
      <c r="I842" s="24"/>
      <c r="J842" s="261"/>
    </row>
    <row r="843" spans="1:10" s="279" customFormat="1" x14ac:dyDescent="0.2">
      <c r="A843" s="15" t="s">
        <v>0</v>
      </c>
      <c r="B843" s="277" t="s">
        <v>696</v>
      </c>
      <c r="C843" s="246">
        <f t="shared" si="3"/>
        <v>0</v>
      </c>
      <c r="D843" s="246" t="s">
        <v>127</v>
      </c>
      <c r="E843" s="274" t="s">
        <v>738</v>
      </c>
      <c r="F843" s="268"/>
      <c r="G843" s="269"/>
      <c r="H843" s="270"/>
      <c r="I843" s="24"/>
      <c r="J843" s="261"/>
    </row>
    <row r="844" spans="1:10" s="279" customFormat="1" ht="22.5" x14ac:dyDescent="0.2">
      <c r="A844" s="15" t="s">
        <v>0</v>
      </c>
      <c r="B844" s="277" t="s">
        <v>696</v>
      </c>
      <c r="C844" s="246"/>
      <c r="D844" s="246"/>
      <c r="E844" s="275" t="s">
        <v>739</v>
      </c>
      <c r="F844" s="268"/>
      <c r="G844" s="269"/>
      <c r="H844" s="270"/>
      <c r="I844" s="24"/>
      <c r="J844" s="261"/>
    </row>
    <row r="845" spans="1:10" s="279" customFormat="1" x14ac:dyDescent="0.2">
      <c r="A845" s="15" t="s">
        <v>0</v>
      </c>
      <c r="B845" s="277" t="s">
        <v>696</v>
      </c>
      <c r="C845" s="246">
        <f t="shared" si="3"/>
        <v>0</v>
      </c>
      <c r="D845" s="246" t="s">
        <v>405</v>
      </c>
      <c r="E845" s="275" t="s">
        <v>740</v>
      </c>
      <c r="F845" s="268"/>
      <c r="G845" s="269"/>
      <c r="H845" s="270"/>
      <c r="I845" s="24"/>
      <c r="J845" s="261"/>
    </row>
    <row r="846" spans="1:10" s="279" customFormat="1" x14ac:dyDescent="0.2">
      <c r="A846" s="15" t="s">
        <v>0</v>
      </c>
      <c r="B846" s="277" t="s">
        <v>696</v>
      </c>
      <c r="C846" s="245"/>
      <c r="D846" s="262" t="s">
        <v>108</v>
      </c>
      <c r="E846" s="263" t="s">
        <v>741</v>
      </c>
      <c r="F846" s="264" t="s">
        <v>110</v>
      </c>
      <c r="G846" s="265">
        <v>1</v>
      </c>
      <c r="H846" s="233"/>
      <c r="I846" s="24">
        <f t="shared" si="2"/>
        <v>0</v>
      </c>
      <c r="J846" s="261"/>
    </row>
    <row r="847" spans="1:10" s="279" customFormat="1" ht="45" x14ac:dyDescent="0.2">
      <c r="A847" s="15" t="s">
        <v>0</v>
      </c>
      <c r="B847" s="277" t="s">
        <v>696</v>
      </c>
      <c r="C847" s="297"/>
      <c r="D847" s="262" t="s">
        <v>111</v>
      </c>
      <c r="E847" s="263" t="s">
        <v>126</v>
      </c>
      <c r="F847" s="264" t="s">
        <v>110</v>
      </c>
      <c r="G847" s="265">
        <v>1</v>
      </c>
      <c r="H847" s="233"/>
      <c r="I847" s="24">
        <f t="shared" si="2"/>
        <v>0</v>
      </c>
      <c r="J847" s="261"/>
    </row>
    <row r="848" spans="1:10" s="279" customFormat="1" hidden="1" x14ac:dyDescent="0.2">
      <c r="A848" s="15" t="s">
        <v>0</v>
      </c>
      <c r="B848" s="277"/>
      <c r="C848" s="246"/>
      <c r="D848" s="246"/>
      <c r="E848" s="275"/>
      <c r="F848" s="268"/>
      <c r="G848" s="269"/>
      <c r="H848" s="270"/>
      <c r="I848" s="24"/>
      <c r="J848" s="261"/>
    </row>
    <row r="849" spans="1:10" s="279" customFormat="1" x14ac:dyDescent="0.2">
      <c r="A849" s="15" t="s">
        <v>0</v>
      </c>
      <c r="B849" s="277" t="s">
        <v>696</v>
      </c>
      <c r="C849" s="246">
        <f t="shared" si="3"/>
        <v>0</v>
      </c>
      <c r="D849" s="246" t="s">
        <v>134</v>
      </c>
      <c r="E849" s="274" t="s">
        <v>742</v>
      </c>
      <c r="F849" s="268"/>
      <c r="G849" s="269"/>
      <c r="H849" s="270"/>
      <c r="I849" s="24"/>
      <c r="J849" s="261"/>
    </row>
    <row r="850" spans="1:10" s="279" customFormat="1" ht="45" x14ac:dyDescent="0.2">
      <c r="A850" s="15" t="s">
        <v>0</v>
      </c>
      <c r="B850" s="277" t="s">
        <v>696</v>
      </c>
      <c r="C850" s="246"/>
      <c r="D850" s="246"/>
      <c r="E850" s="275" t="s">
        <v>743</v>
      </c>
      <c r="F850" s="268"/>
      <c r="G850" s="269"/>
      <c r="H850" s="270"/>
      <c r="I850" s="24"/>
      <c r="J850" s="261"/>
    </row>
    <row r="851" spans="1:10" s="279" customFormat="1" x14ac:dyDescent="0.2">
      <c r="A851" s="15" t="s">
        <v>0</v>
      </c>
      <c r="B851" s="277" t="s">
        <v>696</v>
      </c>
      <c r="C851" s="246"/>
      <c r="D851" s="246"/>
      <c r="E851" s="275" t="s">
        <v>744</v>
      </c>
      <c r="F851" s="268"/>
      <c r="G851" s="269"/>
      <c r="H851" s="270"/>
      <c r="I851" s="24"/>
      <c r="J851" s="261"/>
    </row>
    <row r="852" spans="1:10" s="279" customFormat="1" x14ac:dyDescent="0.2">
      <c r="A852" s="15" t="s">
        <v>0</v>
      </c>
      <c r="B852" s="277" t="s">
        <v>696</v>
      </c>
      <c r="C852" s="246"/>
      <c r="D852" s="246"/>
      <c r="E852" s="275" t="s">
        <v>745</v>
      </c>
      <c r="F852" s="268"/>
      <c r="G852" s="269"/>
      <c r="H852" s="270"/>
      <c r="I852" s="24"/>
      <c r="J852" s="261"/>
    </row>
    <row r="853" spans="1:10" s="279" customFormat="1" x14ac:dyDescent="0.2">
      <c r="A853" s="15" t="s">
        <v>0</v>
      </c>
      <c r="B853" s="277" t="s">
        <v>696</v>
      </c>
      <c r="C853" s="246"/>
      <c r="D853" s="246"/>
      <c r="E853" s="275" t="s">
        <v>746</v>
      </c>
      <c r="F853" s="268"/>
      <c r="G853" s="269"/>
      <c r="H853" s="270"/>
      <c r="I853" s="24"/>
      <c r="J853" s="261"/>
    </row>
    <row r="854" spans="1:10" s="279" customFormat="1" x14ac:dyDescent="0.2">
      <c r="A854" s="15" t="s">
        <v>0</v>
      </c>
      <c r="B854" s="277" t="s">
        <v>696</v>
      </c>
      <c r="C854" s="246"/>
      <c r="D854" s="246"/>
      <c r="E854" s="275" t="s">
        <v>747</v>
      </c>
      <c r="F854" s="268"/>
      <c r="G854" s="269"/>
      <c r="H854" s="270"/>
      <c r="I854" s="24"/>
      <c r="J854" s="261"/>
    </row>
    <row r="855" spans="1:10" s="279" customFormat="1" x14ac:dyDescent="0.2">
      <c r="A855" s="15" t="s">
        <v>0</v>
      </c>
      <c r="B855" s="277" t="s">
        <v>696</v>
      </c>
      <c r="C855" s="246"/>
      <c r="D855" s="246"/>
      <c r="E855" s="275" t="s">
        <v>748</v>
      </c>
      <c r="F855" s="268"/>
      <c r="G855" s="269"/>
      <c r="H855" s="270"/>
      <c r="I855" s="24"/>
      <c r="J855" s="261"/>
    </row>
    <row r="856" spans="1:10" s="279" customFormat="1" x14ac:dyDescent="0.2">
      <c r="A856" s="15" t="s">
        <v>0</v>
      </c>
      <c r="B856" s="277" t="s">
        <v>696</v>
      </c>
      <c r="C856" s="246"/>
      <c r="D856" s="246"/>
      <c r="E856" s="298" t="s">
        <v>749</v>
      </c>
      <c r="F856" s="268"/>
      <c r="G856" s="269"/>
      <c r="H856" s="270"/>
      <c r="I856" s="24"/>
      <c r="J856" s="261"/>
    </row>
    <row r="857" spans="1:10" s="279" customFormat="1" x14ac:dyDescent="0.2">
      <c r="A857" s="15" t="s">
        <v>0</v>
      </c>
      <c r="B857" s="277" t="s">
        <v>696</v>
      </c>
      <c r="C857" s="246"/>
      <c r="D857" s="246"/>
      <c r="E857" s="275" t="s">
        <v>750</v>
      </c>
      <c r="F857" s="268"/>
      <c r="G857" s="269"/>
      <c r="H857" s="270"/>
      <c r="I857" s="24"/>
      <c r="J857" s="261"/>
    </row>
    <row r="858" spans="1:10" s="279" customFormat="1" x14ac:dyDescent="0.2">
      <c r="A858" s="15" t="s">
        <v>0</v>
      </c>
      <c r="B858" s="277" t="s">
        <v>696</v>
      </c>
      <c r="C858" s="246"/>
      <c r="D858" s="246"/>
      <c r="E858" s="275" t="s">
        <v>751</v>
      </c>
      <c r="F858" s="268"/>
      <c r="G858" s="269"/>
      <c r="H858" s="270"/>
      <c r="I858" s="24"/>
      <c r="J858" s="261"/>
    </row>
    <row r="859" spans="1:10" s="279" customFormat="1" x14ac:dyDescent="0.2">
      <c r="A859" s="15" t="s">
        <v>0</v>
      </c>
      <c r="B859" s="277" t="s">
        <v>696</v>
      </c>
      <c r="C859" s="245"/>
      <c r="D859" s="262" t="s">
        <v>108</v>
      </c>
      <c r="E859" s="263" t="s">
        <v>752</v>
      </c>
      <c r="F859" s="264" t="s">
        <v>110</v>
      </c>
      <c r="G859" s="265">
        <v>1</v>
      </c>
      <c r="H859" s="233"/>
      <c r="I859" s="24">
        <f>H859*$G859</f>
        <v>0</v>
      </c>
      <c r="J859" s="261"/>
    </row>
    <row r="860" spans="1:10" s="279" customFormat="1" ht="45" x14ac:dyDescent="0.2">
      <c r="A860" s="15" t="s">
        <v>0</v>
      </c>
      <c r="B860" s="277" t="s">
        <v>696</v>
      </c>
      <c r="C860" s="297"/>
      <c r="D860" s="262" t="s">
        <v>111</v>
      </c>
      <c r="E860" s="263" t="s">
        <v>126</v>
      </c>
      <c r="F860" s="264" t="s">
        <v>110</v>
      </c>
      <c r="G860" s="265">
        <v>1</v>
      </c>
      <c r="H860" s="233"/>
      <c r="I860" s="24">
        <f>H860*$G860</f>
        <v>0</v>
      </c>
      <c r="J860" s="261"/>
    </row>
    <row r="861" spans="1:10" s="279" customFormat="1" hidden="1" x14ac:dyDescent="0.2">
      <c r="A861" s="15" t="s">
        <v>0</v>
      </c>
      <c r="B861" s="277"/>
      <c r="C861" s="246"/>
      <c r="D861" s="246"/>
      <c r="E861" s="275"/>
      <c r="F861" s="268"/>
      <c r="G861" s="269"/>
      <c r="H861" s="233"/>
      <c r="I861" s="24"/>
      <c r="J861" s="261"/>
    </row>
    <row r="862" spans="1:10" s="279" customFormat="1" x14ac:dyDescent="0.2">
      <c r="A862" s="15" t="s">
        <v>0</v>
      </c>
      <c r="B862" s="277" t="s">
        <v>696</v>
      </c>
      <c r="C862" s="246">
        <f>C$736</f>
        <v>0</v>
      </c>
      <c r="D862" s="246" t="s">
        <v>138</v>
      </c>
      <c r="E862" s="274" t="s">
        <v>753</v>
      </c>
      <c r="F862" s="268"/>
      <c r="G862" s="272"/>
      <c r="H862" s="270"/>
      <c r="I862" s="24"/>
      <c r="J862" s="261"/>
    </row>
    <row r="863" spans="1:10" s="279" customFormat="1" x14ac:dyDescent="0.2">
      <c r="A863" s="15" t="s">
        <v>0</v>
      </c>
      <c r="B863" s="277" t="s">
        <v>696</v>
      </c>
      <c r="C863" s="246"/>
      <c r="D863" s="246"/>
      <c r="E863" s="274"/>
      <c r="F863" s="268"/>
      <c r="G863" s="269"/>
      <c r="H863" s="233"/>
      <c r="I863" s="24"/>
      <c r="J863" s="261"/>
    </row>
    <row r="864" spans="1:10" s="279" customFormat="1" ht="22.5" x14ac:dyDescent="0.2">
      <c r="A864" s="15" t="s">
        <v>0</v>
      </c>
      <c r="B864" s="277" t="s">
        <v>696</v>
      </c>
      <c r="C864" s="246">
        <f>C$736</f>
        <v>0</v>
      </c>
      <c r="D864" s="246" t="s">
        <v>141</v>
      </c>
      <c r="E864" s="275" t="s">
        <v>754</v>
      </c>
      <c r="F864" s="268"/>
      <c r="G864" s="269"/>
      <c r="H864" s="270"/>
      <c r="I864" s="24"/>
      <c r="J864" s="261"/>
    </row>
    <row r="865" spans="1:10" s="279" customFormat="1" x14ac:dyDescent="0.2">
      <c r="A865" s="15" t="s">
        <v>0</v>
      </c>
      <c r="B865" s="277" t="s">
        <v>696</v>
      </c>
      <c r="C865" s="246"/>
      <c r="D865" s="246"/>
      <c r="E865" s="275" t="s">
        <v>755</v>
      </c>
      <c r="F865" s="268"/>
      <c r="G865" s="269"/>
      <c r="H865" s="270"/>
      <c r="I865" s="24"/>
      <c r="J865" s="261"/>
    </row>
    <row r="866" spans="1:10" s="279" customFormat="1" x14ac:dyDescent="0.2">
      <c r="A866" s="15" t="s">
        <v>0</v>
      </c>
      <c r="B866" s="277" t="s">
        <v>696</v>
      </c>
      <c r="C866" s="246"/>
      <c r="D866" s="246"/>
      <c r="E866" s="275" t="s">
        <v>756</v>
      </c>
      <c r="F866" s="268"/>
      <c r="G866" s="269"/>
      <c r="H866" s="270"/>
      <c r="I866" s="24"/>
      <c r="J866" s="261"/>
    </row>
    <row r="867" spans="1:10" s="279" customFormat="1" x14ac:dyDescent="0.2">
      <c r="A867" s="15" t="s">
        <v>0</v>
      </c>
      <c r="B867" s="277" t="s">
        <v>696</v>
      </c>
      <c r="C867" s="246"/>
      <c r="D867" s="246"/>
      <c r="E867" s="275" t="s">
        <v>757</v>
      </c>
      <c r="F867" s="268"/>
      <c r="G867" s="269"/>
      <c r="H867" s="270"/>
      <c r="I867" s="24"/>
      <c r="J867" s="261"/>
    </row>
    <row r="868" spans="1:10" s="279" customFormat="1" x14ac:dyDescent="0.2">
      <c r="A868" s="15" t="s">
        <v>0</v>
      </c>
      <c r="B868" s="277" t="s">
        <v>696</v>
      </c>
      <c r="C868" s="246"/>
      <c r="D868" s="246"/>
      <c r="E868" s="275" t="s">
        <v>758</v>
      </c>
      <c r="F868" s="268"/>
      <c r="G868" s="269"/>
      <c r="H868" s="270"/>
      <c r="I868" s="24"/>
      <c r="J868" s="261"/>
    </row>
    <row r="869" spans="1:10" s="279" customFormat="1" ht="22.5" x14ac:dyDescent="0.2">
      <c r="A869" s="15" t="s">
        <v>0</v>
      </c>
      <c r="B869" s="277" t="s">
        <v>696</v>
      </c>
      <c r="C869" s="246"/>
      <c r="D869" s="246"/>
      <c r="E869" s="298" t="s">
        <v>759</v>
      </c>
      <c r="F869" s="268" t="s">
        <v>110</v>
      </c>
      <c r="G869" s="272">
        <v>1</v>
      </c>
      <c r="H869" s="233"/>
      <c r="I869" s="24">
        <f>H869*$G869</f>
        <v>0</v>
      </c>
      <c r="J869" s="261"/>
    </row>
    <row r="870" spans="1:10" s="279" customFormat="1" x14ac:dyDescent="0.2">
      <c r="A870" s="15" t="s">
        <v>0</v>
      </c>
      <c r="B870" s="277" t="s">
        <v>696</v>
      </c>
      <c r="C870" s="246"/>
      <c r="D870" s="246"/>
      <c r="E870" s="275"/>
      <c r="F870" s="268"/>
      <c r="G870" s="269"/>
      <c r="H870" s="270"/>
      <c r="I870" s="24"/>
      <c r="J870" s="261"/>
    </row>
    <row r="871" spans="1:10" s="279" customFormat="1" ht="22.5" x14ac:dyDescent="0.2">
      <c r="A871" s="15" t="s">
        <v>0</v>
      </c>
      <c r="B871" s="277" t="s">
        <v>696</v>
      </c>
      <c r="C871" s="246">
        <f>C$736</f>
        <v>0</v>
      </c>
      <c r="D871" s="246" t="s">
        <v>434</v>
      </c>
      <c r="E871" s="275" t="s">
        <v>760</v>
      </c>
      <c r="F871" s="268"/>
      <c r="G871" s="269"/>
      <c r="H871" s="270"/>
      <c r="I871" s="24"/>
      <c r="J871" s="261"/>
    </row>
    <row r="872" spans="1:10" s="279" customFormat="1" x14ac:dyDescent="0.2">
      <c r="A872" s="15" t="s">
        <v>0</v>
      </c>
      <c r="B872" s="277" t="s">
        <v>696</v>
      </c>
      <c r="C872" s="246"/>
      <c r="D872" s="246"/>
      <c r="E872" s="275" t="s">
        <v>761</v>
      </c>
      <c r="F872" s="268"/>
      <c r="G872" s="272"/>
      <c r="H872" s="270"/>
      <c r="I872" s="24"/>
      <c r="J872" s="261"/>
    </row>
    <row r="873" spans="1:10" s="279" customFormat="1" x14ac:dyDescent="0.2">
      <c r="A873" s="15" t="s">
        <v>0</v>
      </c>
      <c r="B873" s="277" t="s">
        <v>696</v>
      </c>
      <c r="C873" s="246"/>
      <c r="D873" s="246"/>
      <c r="E873" s="275" t="s">
        <v>762</v>
      </c>
      <c r="F873" s="268"/>
      <c r="G873" s="272"/>
      <c r="H873" s="270"/>
      <c r="I873" s="24"/>
      <c r="J873" s="261"/>
    </row>
    <row r="874" spans="1:10" s="279" customFormat="1" x14ac:dyDescent="0.2">
      <c r="A874" s="15" t="s">
        <v>0</v>
      </c>
      <c r="B874" s="277" t="s">
        <v>696</v>
      </c>
      <c r="C874" s="246"/>
      <c r="D874" s="246"/>
      <c r="E874" s="275" t="s">
        <v>756</v>
      </c>
      <c r="F874" s="268"/>
      <c r="G874" s="272"/>
      <c r="H874" s="233"/>
      <c r="I874" s="24"/>
      <c r="J874" s="261"/>
    </row>
    <row r="875" spans="1:10" s="279" customFormat="1" x14ac:dyDescent="0.2">
      <c r="A875" s="15" t="s">
        <v>0</v>
      </c>
      <c r="B875" s="277" t="s">
        <v>696</v>
      </c>
      <c r="C875" s="246"/>
      <c r="D875" s="246"/>
      <c r="E875" s="275" t="s">
        <v>763</v>
      </c>
      <c r="F875" s="268"/>
      <c r="G875" s="272"/>
      <c r="H875" s="233"/>
      <c r="I875" s="24"/>
      <c r="J875" s="261"/>
    </row>
    <row r="876" spans="1:10" s="279" customFormat="1" x14ac:dyDescent="0.2">
      <c r="A876" s="15" t="s">
        <v>0</v>
      </c>
      <c r="B876" s="277" t="s">
        <v>696</v>
      </c>
      <c r="C876" s="246"/>
      <c r="D876" s="246"/>
      <c r="E876" s="275" t="s">
        <v>764</v>
      </c>
      <c r="F876" s="268" t="s">
        <v>110</v>
      </c>
      <c r="G876" s="272">
        <v>1</v>
      </c>
      <c r="H876" s="233"/>
      <c r="I876" s="24">
        <f>H876*$G876</f>
        <v>0</v>
      </c>
      <c r="J876" s="266"/>
    </row>
    <row r="877" spans="1:10" s="279" customFormat="1" hidden="1" x14ac:dyDescent="0.2">
      <c r="A877" s="15" t="s">
        <v>0</v>
      </c>
      <c r="B877" s="277"/>
      <c r="C877" s="246"/>
      <c r="D877" s="246"/>
      <c r="E877" s="275"/>
      <c r="F877" s="268"/>
      <c r="G877" s="269"/>
      <c r="H877" s="270"/>
      <c r="I877" s="24"/>
      <c r="J877" s="261"/>
    </row>
    <row r="878" spans="1:10" s="279" customFormat="1" hidden="1" x14ac:dyDescent="0.2">
      <c r="A878" s="15" t="s">
        <v>0</v>
      </c>
      <c r="B878" s="277"/>
      <c r="C878" s="246"/>
      <c r="D878" s="246"/>
      <c r="E878" s="274" t="s">
        <v>765</v>
      </c>
      <c r="F878" s="268"/>
      <c r="G878" s="269"/>
      <c r="H878" s="270"/>
      <c r="I878" s="24"/>
      <c r="J878" s="261"/>
    </row>
    <row r="879" spans="1:10" s="279" customFormat="1" ht="45" hidden="1" x14ac:dyDescent="0.2">
      <c r="A879" s="15" t="s">
        <v>0</v>
      </c>
      <c r="B879" s="277"/>
      <c r="C879" s="246"/>
      <c r="D879" s="246"/>
      <c r="E879" s="275" t="s">
        <v>766</v>
      </c>
      <c r="F879" s="268"/>
      <c r="G879" s="269"/>
      <c r="H879" s="270"/>
      <c r="I879" s="24"/>
      <c r="J879" s="261"/>
    </row>
    <row r="880" spans="1:10" s="279" customFormat="1" ht="33.75" hidden="1" x14ac:dyDescent="0.2">
      <c r="A880" s="15" t="s">
        <v>0</v>
      </c>
      <c r="B880" s="277"/>
      <c r="C880" s="246"/>
      <c r="D880" s="246"/>
      <c r="E880" s="275" t="s">
        <v>767</v>
      </c>
      <c r="F880" s="268"/>
      <c r="G880" s="269"/>
      <c r="H880" s="270"/>
      <c r="I880" s="24"/>
      <c r="J880" s="261"/>
    </row>
    <row r="881" spans="1:10" s="279" customFormat="1" hidden="1" x14ac:dyDescent="0.2">
      <c r="A881" s="15" t="s">
        <v>0</v>
      </c>
      <c r="B881" s="277"/>
      <c r="C881" s="246"/>
      <c r="D881" s="246"/>
      <c r="E881" s="274"/>
      <c r="F881" s="268"/>
      <c r="G881" s="269"/>
      <c r="H881" s="270"/>
      <c r="I881" s="24"/>
      <c r="J881" s="261"/>
    </row>
    <row r="882" spans="1:10" s="279" customFormat="1" hidden="1" x14ac:dyDescent="0.2">
      <c r="A882" s="15" t="s">
        <v>221</v>
      </c>
      <c r="B882" s="277"/>
      <c r="C882" s="246" t="str">
        <f>C812</f>
        <v>V-C-1.</v>
      </c>
      <c r="D882" s="246"/>
      <c r="E882" s="589" t="str">
        <f>E812&amp; " - ukupno:"</f>
        <v>AUTOMATSKA REGULACIJA - ukupno:</v>
      </c>
      <c r="F882" s="268"/>
      <c r="G882" s="269"/>
      <c r="H882" s="270"/>
      <c r="I882" s="604">
        <f>SUM(I815:I880)</f>
        <v>0</v>
      </c>
      <c r="J882" s="261"/>
    </row>
    <row r="883" spans="1:10" s="279" customFormat="1" hidden="1" x14ac:dyDescent="0.2">
      <c r="A883" s="15" t="s">
        <v>0</v>
      </c>
      <c r="B883" s="277"/>
      <c r="C883" s="246"/>
      <c r="D883" s="246"/>
      <c r="E883" s="274"/>
      <c r="F883" s="268"/>
      <c r="G883" s="269"/>
      <c r="H883" s="270"/>
      <c r="I883" s="24"/>
      <c r="J883" s="261"/>
    </row>
    <row r="884" spans="1:10" s="279" customFormat="1" x14ac:dyDescent="0.2">
      <c r="A884" s="15" t="s">
        <v>0</v>
      </c>
      <c r="B884" s="245" t="s">
        <v>768</v>
      </c>
      <c r="C884" s="246" t="s">
        <v>769</v>
      </c>
      <c r="D884" s="285"/>
      <c r="E884" s="286" t="s">
        <v>770</v>
      </c>
      <c r="F884" s="287"/>
      <c r="G884" s="288"/>
      <c r="H884" s="289"/>
      <c r="I884" s="299"/>
      <c r="J884" s="291"/>
    </row>
    <row r="885" spans="1:10" s="279" customFormat="1" x14ac:dyDescent="0.2">
      <c r="A885" s="15" t="s">
        <v>0</v>
      </c>
      <c r="B885" s="245" t="s">
        <v>768</v>
      </c>
      <c r="C885" s="246"/>
      <c r="D885" s="246"/>
      <c r="E885" s="256"/>
      <c r="F885" s="268"/>
      <c r="G885" s="269"/>
      <c r="H885" s="270"/>
      <c r="I885" s="24"/>
      <c r="J885" s="261"/>
    </row>
    <row r="886" spans="1:10" s="279" customFormat="1" x14ac:dyDescent="0.2">
      <c r="A886" s="15" t="s">
        <v>0</v>
      </c>
      <c r="B886" s="245" t="s">
        <v>768</v>
      </c>
      <c r="C886" s="246"/>
      <c r="D886" s="246" t="s">
        <v>72</v>
      </c>
      <c r="E886" s="300" t="s">
        <v>771</v>
      </c>
      <c r="F886" s="268"/>
      <c r="G886" s="269"/>
      <c r="H886" s="270"/>
      <c r="I886" s="24"/>
      <c r="J886" s="261"/>
    </row>
    <row r="887" spans="1:10" s="279" customFormat="1" ht="67.5" x14ac:dyDescent="0.2">
      <c r="A887" s="15" t="s">
        <v>0</v>
      </c>
      <c r="B887" s="245" t="s">
        <v>768</v>
      </c>
      <c r="C887" s="246"/>
      <c r="D887" s="246"/>
      <c r="E887" s="275" t="s">
        <v>772</v>
      </c>
      <c r="F887" s="268"/>
      <c r="G887" s="269"/>
      <c r="H887" s="270"/>
      <c r="I887" s="24"/>
      <c r="J887" s="261"/>
    </row>
    <row r="888" spans="1:10" s="279" customFormat="1" x14ac:dyDescent="0.2">
      <c r="A888" s="15" t="s">
        <v>0</v>
      </c>
      <c r="B888" s="245" t="s">
        <v>768</v>
      </c>
      <c r="C888" s="246"/>
      <c r="D888" s="246"/>
      <c r="E888" s="282" t="s">
        <v>773</v>
      </c>
      <c r="F888" s="268"/>
      <c r="G888" s="269"/>
      <c r="H888" s="270"/>
      <c r="I888" s="24"/>
      <c r="J888" s="261"/>
    </row>
    <row r="889" spans="1:10" s="279" customFormat="1" x14ac:dyDescent="0.2">
      <c r="A889" s="15" t="s">
        <v>0</v>
      </c>
      <c r="B889" s="245" t="s">
        <v>768</v>
      </c>
      <c r="C889" s="246"/>
      <c r="D889" s="246"/>
      <c r="E889" s="282"/>
      <c r="F889" s="268"/>
      <c r="G889" s="269"/>
      <c r="H889" s="270"/>
      <c r="I889" s="24"/>
      <c r="J889" s="261"/>
    </row>
    <row r="890" spans="1:10" s="279" customFormat="1" x14ac:dyDescent="0.2">
      <c r="A890" s="15" t="s">
        <v>0</v>
      </c>
      <c r="B890" s="245" t="s">
        <v>768</v>
      </c>
      <c r="C890" s="246">
        <f>C$804</f>
        <v>0</v>
      </c>
      <c r="D890" s="246" t="s">
        <v>375</v>
      </c>
      <c r="E890" s="278" t="s">
        <v>774</v>
      </c>
      <c r="F890" s="268"/>
      <c r="G890" s="269"/>
      <c r="H890" s="270"/>
      <c r="I890" s="24"/>
      <c r="J890" s="261"/>
    </row>
    <row r="891" spans="1:10" s="279" customFormat="1" x14ac:dyDescent="0.2">
      <c r="A891" s="15" t="s">
        <v>0</v>
      </c>
      <c r="B891" s="245" t="s">
        <v>768</v>
      </c>
      <c r="C891" s="246"/>
      <c r="D891" s="246"/>
      <c r="E891" s="282" t="s">
        <v>775</v>
      </c>
      <c r="F891" s="268"/>
      <c r="G891" s="269"/>
      <c r="H891" s="270"/>
      <c r="I891" s="24"/>
      <c r="J891" s="261"/>
    </row>
    <row r="892" spans="1:10" s="279" customFormat="1" x14ac:dyDescent="0.2">
      <c r="A892" s="15" t="s">
        <v>0</v>
      </c>
      <c r="B892" s="245" t="s">
        <v>768</v>
      </c>
      <c r="C892" s="246"/>
      <c r="D892" s="246"/>
      <c r="E892" s="282" t="s">
        <v>776</v>
      </c>
      <c r="F892" s="268"/>
      <c r="G892" s="269"/>
      <c r="H892" s="270"/>
      <c r="I892" s="24"/>
      <c r="J892" s="261"/>
    </row>
    <row r="893" spans="1:10" s="279" customFormat="1" x14ac:dyDescent="0.2">
      <c r="A893" s="15" t="s">
        <v>0</v>
      </c>
      <c r="B893" s="245" t="s">
        <v>768</v>
      </c>
      <c r="C893" s="246"/>
      <c r="D893" s="246"/>
      <c r="E893" s="282" t="s">
        <v>777</v>
      </c>
      <c r="F893" s="268"/>
      <c r="G893" s="269"/>
      <c r="H893" s="270"/>
      <c r="I893" s="24"/>
      <c r="J893" s="261"/>
    </row>
    <row r="894" spans="1:10" s="279" customFormat="1" x14ac:dyDescent="0.2">
      <c r="A894" s="15" t="s">
        <v>0</v>
      </c>
      <c r="B894" s="245" t="s">
        <v>768</v>
      </c>
      <c r="C894" s="246"/>
      <c r="D894" s="246"/>
      <c r="E894" s="282" t="s">
        <v>778</v>
      </c>
      <c r="F894" s="268"/>
      <c r="G894" s="269"/>
      <c r="H894" s="270"/>
      <c r="I894" s="24"/>
      <c r="J894" s="261"/>
    </row>
    <row r="895" spans="1:10" s="279" customFormat="1" x14ac:dyDescent="0.2">
      <c r="A895" s="15" t="s">
        <v>0</v>
      </c>
      <c r="B895" s="245" t="s">
        <v>768</v>
      </c>
      <c r="C895" s="246"/>
      <c r="D895" s="246"/>
      <c r="E895" s="282" t="s">
        <v>779</v>
      </c>
      <c r="F895" s="268"/>
      <c r="G895" s="269"/>
      <c r="H895" s="270"/>
      <c r="I895" s="24"/>
      <c r="J895" s="261"/>
    </row>
    <row r="896" spans="1:10" s="279" customFormat="1" x14ac:dyDescent="0.2">
      <c r="A896" s="15" t="s">
        <v>0</v>
      </c>
      <c r="B896" s="245" t="s">
        <v>768</v>
      </c>
      <c r="C896" s="246"/>
      <c r="D896" s="246"/>
      <c r="E896" s="282" t="s">
        <v>780</v>
      </c>
      <c r="F896" s="268"/>
      <c r="G896" s="269"/>
      <c r="H896" s="270"/>
      <c r="I896" s="24"/>
      <c r="J896" s="261"/>
    </row>
    <row r="897" spans="1:10" s="279" customFormat="1" x14ac:dyDescent="0.2">
      <c r="A897" s="15" t="s">
        <v>0</v>
      </c>
      <c r="B897" s="245" t="s">
        <v>768</v>
      </c>
      <c r="C897" s="246"/>
      <c r="D897" s="246"/>
      <c r="E897" s="282" t="s">
        <v>781</v>
      </c>
      <c r="F897" s="268"/>
      <c r="G897" s="269"/>
      <c r="H897" s="270"/>
      <c r="I897" s="24"/>
      <c r="J897" s="261"/>
    </row>
    <row r="898" spans="1:10" s="279" customFormat="1" x14ac:dyDescent="0.2">
      <c r="A898" s="15" t="s">
        <v>0</v>
      </c>
      <c r="B898" s="245" t="s">
        <v>768</v>
      </c>
      <c r="C898" s="246"/>
      <c r="D898" s="246"/>
      <c r="E898" s="282" t="s">
        <v>782</v>
      </c>
      <c r="F898" s="268"/>
      <c r="G898" s="269"/>
      <c r="H898" s="270"/>
      <c r="I898" s="24"/>
      <c r="J898" s="261"/>
    </row>
    <row r="899" spans="1:10" s="279" customFormat="1" x14ac:dyDescent="0.2">
      <c r="A899" s="15" t="s">
        <v>0</v>
      </c>
      <c r="B899" s="245" t="s">
        <v>768</v>
      </c>
      <c r="C899" s="246"/>
      <c r="D899" s="246"/>
      <c r="E899" s="301" t="s">
        <v>783</v>
      </c>
      <c r="F899" s="268"/>
      <c r="G899" s="269"/>
      <c r="H899" s="270"/>
      <c r="I899" s="24"/>
      <c r="J899" s="261"/>
    </row>
    <row r="900" spans="1:10" s="279" customFormat="1" x14ac:dyDescent="0.2">
      <c r="A900" s="15" t="s">
        <v>0</v>
      </c>
      <c r="B900" s="245" t="s">
        <v>768</v>
      </c>
      <c r="C900" s="245"/>
      <c r="D900" s="262" t="s">
        <v>108</v>
      </c>
      <c r="E900" s="263" t="s">
        <v>784</v>
      </c>
      <c r="F900" s="264" t="s">
        <v>110</v>
      </c>
      <c r="G900" s="265">
        <v>2</v>
      </c>
      <c r="H900" s="233"/>
      <c r="I900" s="24">
        <f>H900*$G900</f>
        <v>0</v>
      </c>
      <c r="J900" s="261"/>
    </row>
    <row r="901" spans="1:10" s="279" customFormat="1" ht="45" hidden="1" x14ac:dyDescent="0.2">
      <c r="A901" s="15" t="s">
        <v>0</v>
      </c>
      <c r="B901" s="277"/>
      <c r="C901" s="297"/>
      <c r="D901" s="262" t="s">
        <v>111</v>
      </c>
      <c r="E901" s="263" t="s">
        <v>112</v>
      </c>
      <c r="F901" s="264" t="s">
        <v>110</v>
      </c>
      <c r="G901" s="265">
        <v>2</v>
      </c>
      <c r="H901" s="233"/>
      <c r="I901" s="24">
        <f>H901*$G901</f>
        <v>0</v>
      </c>
      <c r="J901" s="261"/>
    </row>
    <row r="902" spans="1:10" s="279" customFormat="1" hidden="1" x14ac:dyDescent="0.2">
      <c r="A902" s="15" t="s">
        <v>0</v>
      </c>
      <c r="B902" s="277"/>
      <c r="C902" s="246"/>
      <c r="D902" s="246"/>
      <c r="E902" s="256"/>
      <c r="F902" s="268"/>
      <c r="G902" s="269"/>
      <c r="H902" s="270"/>
      <c r="I902" s="24"/>
      <c r="J902" s="261"/>
    </row>
    <row r="903" spans="1:10" s="279" customFormat="1" x14ac:dyDescent="0.2">
      <c r="A903" s="15" t="s">
        <v>0</v>
      </c>
      <c r="B903" s="245" t="s">
        <v>768</v>
      </c>
      <c r="C903" s="246">
        <f>C$804</f>
        <v>0</v>
      </c>
      <c r="D903" s="246" t="s">
        <v>389</v>
      </c>
      <c r="E903" s="278" t="s">
        <v>785</v>
      </c>
      <c r="F903" s="268"/>
      <c r="G903" s="269"/>
      <c r="H903" s="270"/>
      <c r="I903" s="24"/>
      <c r="J903" s="261"/>
    </row>
    <row r="904" spans="1:10" s="279" customFormat="1" x14ac:dyDescent="0.2">
      <c r="A904" s="15" t="s">
        <v>0</v>
      </c>
      <c r="B904" s="245" t="s">
        <v>768</v>
      </c>
      <c r="C904" s="246"/>
      <c r="D904" s="246"/>
      <c r="E904" s="282" t="s">
        <v>786</v>
      </c>
      <c r="F904" s="268"/>
      <c r="G904" s="269"/>
      <c r="H904" s="270"/>
      <c r="I904" s="24"/>
      <c r="J904" s="261"/>
    </row>
    <row r="905" spans="1:10" s="279" customFormat="1" x14ac:dyDescent="0.2">
      <c r="A905" s="15" t="s">
        <v>0</v>
      </c>
      <c r="B905" s="245" t="s">
        <v>768</v>
      </c>
      <c r="C905" s="246"/>
      <c r="D905" s="246"/>
      <c r="E905" s="282" t="s">
        <v>787</v>
      </c>
      <c r="F905" s="268"/>
      <c r="G905" s="269"/>
      <c r="H905" s="270"/>
      <c r="I905" s="24"/>
      <c r="J905" s="261"/>
    </row>
    <row r="906" spans="1:10" s="279" customFormat="1" x14ac:dyDescent="0.2">
      <c r="A906" s="15" t="s">
        <v>0</v>
      </c>
      <c r="B906" s="245" t="s">
        <v>768</v>
      </c>
      <c r="C906" s="246"/>
      <c r="D906" s="246"/>
      <c r="E906" s="282" t="s">
        <v>788</v>
      </c>
      <c r="F906" s="268"/>
      <c r="G906" s="269"/>
      <c r="H906" s="270"/>
      <c r="I906" s="24"/>
      <c r="J906" s="261"/>
    </row>
    <row r="907" spans="1:10" s="279" customFormat="1" x14ac:dyDescent="0.2">
      <c r="A907" s="15" t="s">
        <v>0</v>
      </c>
      <c r="B907" s="245" t="s">
        <v>768</v>
      </c>
      <c r="C907" s="246"/>
      <c r="D907" s="246"/>
      <c r="E907" s="282" t="s">
        <v>789</v>
      </c>
      <c r="F907" s="268"/>
      <c r="G907" s="269"/>
      <c r="H907" s="270"/>
      <c r="I907" s="24"/>
      <c r="J907" s="261"/>
    </row>
    <row r="908" spans="1:10" s="279" customFormat="1" x14ac:dyDescent="0.2">
      <c r="A908" s="15" t="s">
        <v>0</v>
      </c>
      <c r="B908" s="245" t="s">
        <v>768</v>
      </c>
      <c r="C908" s="246"/>
      <c r="D908" s="246"/>
      <c r="E908" s="282" t="s">
        <v>790</v>
      </c>
      <c r="F908" s="268"/>
      <c r="G908" s="269"/>
      <c r="H908" s="270"/>
      <c r="I908" s="24"/>
      <c r="J908" s="261"/>
    </row>
    <row r="909" spans="1:10" s="279" customFormat="1" x14ac:dyDescent="0.2">
      <c r="A909" s="15" t="s">
        <v>0</v>
      </c>
      <c r="B909" s="245" t="s">
        <v>768</v>
      </c>
      <c r="C909" s="246"/>
      <c r="D909" s="246"/>
      <c r="E909" s="282" t="s">
        <v>791</v>
      </c>
      <c r="F909" s="268"/>
      <c r="G909" s="269"/>
      <c r="H909" s="270"/>
      <c r="I909" s="24"/>
      <c r="J909" s="261"/>
    </row>
    <row r="910" spans="1:10" s="279" customFormat="1" x14ac:dyDescent="0.2">
      <c r="A910" s="15" t="s">
        <v>0</v>
      </c>
      <c r="B910" s="245" t="s">
        <v>768</v>
      </c>
      <c r="C910" s="246"/>
      <c r="D910" s="246"/>
      <c r="E910" s="282" t="s">
        <v>792</v>
      </c>
      <c r="F910" s="268"/>
      <c r="G910" s="269"/>
      <c r="H910" s="270"/>
      <c r="I910" s="24"/>
      <c r="J910" s="261"/>
    </row>
    <row r="911" spans="1:10" s="279" customFormat="1" x14ac:dyDescent="0.2">
      <c r="A911" s="15" t="s">
        <v>0</v>
      </c>
      <c r="B911" s="245" t="s">
        <v>768</v>
      </c>
      <c r="C911" s="246"/>
      <c r="D911" s="246"/>
      <c r="E911" s="282" t="s">
        <v>793</v>
      </c>
      <c r="F911" s="268"/>
      <c r="G911" s="269"/>
      <c r="H911" s="270"/>
      <c r="I911" s="24"/>
      <c r="J911" s="261"/>
    </row>
    <row r="912" spans="1:10" s="279" customFormat="1" x14ac:dyDescent="0.2">
      <c r="A912" s="15" t="s">
        <v>0</v>
      </c>
      <c r="B912" s="245" t="s">
        <v>768</v>
      </c>
      <c r="C912" s="246"/>
      <c r="D912" s="246"/>
      <c r="E912" s="301" t="s">
        <v>783</v>
      </c>
      <c r="F912" s="268"/>
      <c r="G912" s="269"/>
      <c r="H912" s="270"/>
      <c r="I912" s="24"/>
      <c r="J912" s="261"/>
    </row>
    <row r="913" spans="1:10" s="279" customFormat="1" x14ac:dyDescent="0.2">
      <c r="A913" s="15" t="s">
        <v>0</v>
      </c>
      <c r="B913" s="245" t="s">
        <v>768</v>
      </c>
      <c r="C913" s="245"/>
      <c r="D913" s="262" t="s">
        <v>108</v>
      </c>
      <c r="E913" s="263" t="s">
        <v>784</v>
      </c>
      <c r="F913" s="264" t="s">
        <v>110</v>
      </c>
      <c r="G913" s="265">
        <v>2</v>
      </c>
      <c r="H913" s="233"/>
      <c r="I913" s="24">
        <f>H913*$G913</f>
        <v>0</v>
      </c>
      <c r="J913" s="261"/>
    </row>
    <row r="914" spans="1:10" s="279" customFormat="1" ht="45" hidden="1" x14ac:dyDescent="0.2">
      <c r="A914" s="15" t="s">
        <v>0</v>
      </c>
      <c r="B914" s="277"/>
      <c r="C914" s="297"/>
      <c r="D914" s="262" t="s">
        <v>111</v>
      </c>
      <c r="E914" s="263" t="s">
        <v>112</v>
      </c>
      <c r="F914" s="264" t="s">
        <v>110</v>
      </c>
      <c r="G914" s="265">
        <v>2</v>
      </c>
      <c r="H914" s="233"/>
      <c r="I914" s="24">
        <f>H914*$G914</f>
        <v>0</v>
      </c>
      <c r="J914" s="261"/>
    </row>
    <row r="915" spans="1:10" s="279" customFormat="1" hidden="1" x14ac:dyDescent="0.2">
      <c r="A915" s="15" t="s">
        <v>0</v>
      </c>
      <c r="B915" s="277"/>
      <c r="C915" s="246"/>
      <c r="D915" s="246"/>
      <c r="E915" s="256"/>
      <c r="F915" s="268"/>
      <c r="G915" s="269"/>
      <c r="H915" s="270"/>
      <c r="I915" s="24"/>
      <c r="J915" s="261"/>
    </row>
    <row r="916" spans="1:10" s="279" customFormat="1" hidden="1" x14ac:dyDescent="0.2">
      <c r="A916" s="15" t="s">
        <v>0</v>
      </c>
      <c r="B916" s="277"/>
      <c r="C916" s="246">
        <f>C$804</f>
        <v>0</v>
      </c>
      <c r="D916" s="246" t="s">
        <v>113</v>
      </c>
      <c r="E916" s="300" t="s">
        <v>794</v>
      </c>
      <c r="F916" s="268"/>
      <c r="G916" s="269"/>
      <c r="H916" s="270"/>
      <c r="I916" s="24"/>
      <c r="J916" s="261"/>
    </row>
    <row r="917" spans="1:10" s="279" customFormat="1" ht="22.5" hidden="1" x14ac:dyDescent="0.2">
      <c r="A917" s="15" t="s">
        <v>0</v>
      </c>
      <c r="B917" s="277"/>
      <c r="C917" s="246"/>
      <c r="D917" s="246"/>
      <c r="E917" s="278" t="s">
        <v>795</v>
      </c>
      <c r="F917" s="268"/>
      <c r="G917" s="269"/>
      <c r="H917" s="270"/>
      <c r="I917" s="24"/>
      <c r="J917" s="261"/>
    </row>
    <row r="918" spans="1:10" s="279" customFormat="1" ht="22.5" hidden="1" x14ac:dyDescent="0.2">
      <c r="A918" s="15" t="s">
        <v>0</v>
      </c>
      <c r="B918" s="277"/>
      <c r="C918" s="246"/>
      <c r="D918" s="246"/>
      <c r="E918" s="321" t="s">
        <v>796</v>
      </c>
      <c r="F918" s="268"/>
      <c r="G918" s="269"/>
      <c r="H918" s="270"/>
      <c r="I918" s="24"/>
      <c r="J918" s="261"/>
    </row>
    <row r="919" spans="1:10" s="279" customFormat="1" hidden="1" x14ac:dyDescent="0.2">
      <c r="A919" s="15" t="s">
        <v>0</v>
      </c>
      <c r="B919" s="277"/>
      <c r="C919" s="246"/>
      <c r="D919" s="246"/>
      <c r="E919" s="278" t="s">
        <v>797</v>
      </c>
      <c r="F919" s="268"/>
      <c r="G919" s="269"/>
      <c r="H919" s="270"/>
      <c r="I919" s="24"/>
      <c r="J919" s="261"/>
    </row>
    <row r="920" spans="1:10" s="279" customFormat="1" hidden="1" x14ac:dyDescent="0.2">
      <c r="A920" s="15" t="s">
        <v>0</v>
      </c>
      <c r="B920" s="277"/>
      <c r="C920" s="246">
        <f>C$804</f>
        <v>0</v>
      </c>
      <c r="D920" s="246" t="s">
        <v>392</v>
      </c>
      <c r="E920" s="278" t="s">
        <v>798</v>
      </c>
      <c r="F920" s="268" t="s">
        <v>136</v>
      </c>
      <c r="G920" s="272">
        <v>42</v>
      </c>
      <c r="H920" s="233"/>
      <c r="I920" s="24">
        <f>H920*$G920</f>
        <v>0</v>
      </c>
      <c r="J920" s="261"/>
    </row>
    <row r="921" spans="1:10" s="279" customFormat="1" hidden="1" x14ac:dyDescent="0.2">
      <c r="A921" s="15" t="s">
        <v>0</v>
      </c>
      <c r="B921" s="277"/>
      <c r="C921" s="246"/>
      <c r="D921" s="246"/>
      <c r="E921" s="256"/>
      <c r="F921" s="268"/>
      <c r="G921" s="269"/>
      <c r="H921" s="270"/>
      <c r="I921" s="24"/>
      <c r="J921" s="261"/>
    </row>
    <row r="922" spans="1:10" s="279" customFormat="1" hidden="1" x14ac:dyDescent="0.2">
      <c r="A922" s="15" t="s">
        <v>0</v>
      </c>
      <c r="B922" s="277"/>
      <c r="C922" s="246">
        <f>C$804</f>
        <v>0</v>
      </c>
      <c r="D922" s="246" t="s">
        <v>127</v>
      </c>
      <c r="E922" s="300" t="s">
        <v>799</v>
      </c>
      <c r="F922" s="268"/>
      <c r="G922" s="269"/>
      <c r="H922" s="270"/>
      <c r="I922" s="24"/>
      <c r="J922" s="261"/>
    </row>
    <row r="923" spans="1:10" s="279" customFormat="1" ht="33.75" hidden="1" x14ac:dyDescent="0.2">
      <c r="A923" s="15" t="s">
        <v>0</v>
      </c>
      <c r="B923" s="277"/>
      <c r="C923" s="246"/>
      <c r="D923" s="246"/>
      <c r="E923" s="321" t="s">
        <v>800</v>
      </c>
      <c r="F923" s="268"/>
      <c r="G923" s="269"/>
      <c r="H923" s="270"/>
      <c r="I923" s="24"/>
      <c r="J923" s="261"/>
    </row>
    <row r="924" spans="1:10" s="279" customFormat="1" hidden="1" x14ac:dyDescent="0.2">
      <c r="A924" s="15" t="s">
        <v>0</v>
      </c>
      <c r="B924" s="277"/>
      <c r="C924" s="246">
        <f>C$804</f>
        <v>0</v>
      </c>
      <c r="D924" s="246" t="s">
        <v>405</v>
      </c>
      <c r="E924" s="615" t="s">
        <v>801</v>
      </c>
      <c r="F924" s="268" t="s">
        <v>149</v>
      </c>
      <c r="G924" s="269">
        <v>25</v>
      </c>
      <c r="H924" s="233"/>
      <c r="I924" s="24">
        <f>H924*$G924</f>
        <v>0</v>
      </c>
      <c r="J924" s="261"/>
    </row>
    <row r="925" spans="1:10" s="279" customFormat="1" hidden="1" x14ac:dyDescent="0.2">
      <c r="A925" s="15" t="s">
        <v>0</v>
      </c>
      <c r="B925" s="277"/>
      <c r="C925" s="246">
        <f>C$804</f>
        <v>0</v>
      </c>
      <c r="D925" s="246" t="s">
        <v>414</v>
      </c>
      <c r="E925" s="615" t="s">
        <v>802</v>
      </c>
      <c r="F925" s="268" t="s">
        <v>149</v>
      </c>
      <c r="G925" s="269">
        <v>27</v>
      </c>
      <c r="H925" s="233"/>
      <c r="I925" s="24">
        <f>H925*$G925</f>
        <v>0</v>
      </c>
      <c r="J925" s="261"/>
    </row>
    <row r="926" spans="1:10" s="279" customFormat="1" hidden="1" x14ac:dyDescent="0.2">
      <c r="A926" s="15" t="s">
        <v>0</v>
      </c>
      <c r="B926" s="277"/>
      <c r="C926" s="246">
        <f>C$804</f>
        <v>0</v>
      </c>
      <c r="D926" s="246" t="s">
        <v>803</v>
      </c>
      <c r="E926" s="615" t="s">
        <v>804</v>
      </c>
      <c r="F926" s="268" t="s">
        <v>149</v>
      </c>
      <c r="G926" s="269">
        <v>15</v>
      </c>
      <c r="H926" s="233"/>
      <c r="I926" s="24">
        <f>H926*$G926</f>
        <v>0</v>
      </c>
      <c r="J926" s="261"/>
    </row>
    <row r="927" spans="1:10" s="279" customFormat="1" hidden="1" x14ac:dyDescent="0.2">
      <c r="A927" s="15" t="s">
        <v>0</v>
      </c>
      <c r="B927" s="277"/>
      <c r="C927" s="246">
        <f>C$804</f>
        <v>0</v>
      </c>
      <c r="D927" s="246" t="s">
        <v>805</v>
      </c>
      <c r="E927" s="615" t="s">
        <v>806</v>
      </c>
      <c r="F927" s="268" t="s">
        <v>149</v>
      </c>
      <c r="G927" s="269">
        <v>3</v>
      </c>
      <c r="H927" s="233"/>
      <c r="I927" s="24">
        <f>H927*$G927</f>
        <v>0</v>
      </c>
      <c r="J927" s="261"/>
    </row>
    <row r="928" spans="1:10" s="279" customFormat="1" hidden="1" x14ac:dyDescent="0.2">
      <c r="A928" s="15" t="s">
        <v>0</v>
      </c>
      <c r="B928" s="277"/>
      <c r="C928" s="246"/>
      <c r="D928" s="246"/>
      <c r="E928" s="256"/>
      <c r="F928" s="268"/>
      <c r="G928" s="269"/>
      <c r="H928" s="270"/>
      <c r="I928" s="24"/>
      <c r="J928" s="261"/>
    </row>
    <row r="929" spans="1:10" s="279" customFormat="1" hidden="1" x14ac:dyDescent="0.2">
      <c r="A929" s="15" t="s">
        <v>0</v>
      </c>
      <c r="B929" s="277"/>
      <c r="C929" s="246">
        <f>C$804</f>
        <v>0</v>
      </c>
      <c r="D929" s="246" t="s">
        <v>134</v>
      </c>
      <c r="E929" s="300" t="s">
        <v>807</v>
      </c>
      <c r="F929" s="268"/>
      <c r="G929" s="269"/>
      <c r="H929" s="270"/>
      <c r="I929" s="24"/>
      <c r="J929" s="261"/>
    </row>
    <row r="930" spans="1:10" s="279" customFormat="1" ht="22.5" hidden="1" x14ac:dyDescent="0.2">
      <c r="A930" s="15" t="s">
        <v>0</v>
      </c>
      <c r="B930" s="277"/>
      <c r="C930" s="246"/>
      <c r="D930" s="246"/>
      <c r="E930" s="615" t="s">
        <v>808</v>
      </c>
      <c r="F930" s="268"/>
      <c r="G930" s="269"/>
      <c r="H930" s="270"/>
      <c r="I930" s="24"/>
      <c r="J930" s="261"/>
    </row>
    <row r="931" spans="1:10" s="279" customFormat="1" hidden="1" x14ac:dyDescent="0.2">
      <c r="A931" s="15" t="s">
        <v>0</v>
      </c>
      <c r="B931" s="277"/>
      <c r="C931" s="246">
        <f>C$804</f>
        <v>0</v>
      </c>
      <c r="D931" s="246" t="s">
        <v>421</v>
      </c>
      <c r="E931" s="615" t="s">
        <v>801</v>
      </c>
      <c r="F931" s="268" t="s">
        <v>149</v>
      </c>
      <c r="G931" s="269">
        <v>55</v>
      </c>
      <c r="H931" s="233"/>
      <c r="I931" s="24">
        <f>H931*$G931</f>
        <v>0</v>
      </c>
      <c r="J931" s="261"/>
    </row>
    <row r="932" spans="1:10" s="279" customFormat="1" hidden="1" x14ac:dyDescent="0.2">
      <c r="A932" s="15" t="s">
        <v>0</v>
      </c>
      <c r="B932" s="277"/>
      <c r="C932" s="246"/>
      <c r="D932" s="246"/>
      <c r="E932" s="256"/>
      <c r="F932" s="268"/>
      <c r="G932" s="269"/>
      <c r="H932" s="270"/>
      <c r="I932" s="24"/>
      <c r="J932" s="261"/>
    </row>
    <row r="933" spans="1:10" s="279" customFormat="1" hidden="1" x14ac:dyDescent="0.2">
      <c r="A933" s="15" t="s">
        <v>0</v>
      </c>
      <c r="B933" s="277"/>
      <c r="C933" s="246">
        <f>C$804</f>
        <v>0</v>
      </c>
      <c r="D933" s="246" t="s">
        <v>138</v>
      </c>
      <c r="E933" s="300" t="s">
        <v>809</v>
      </c>
      <c r="F933" s="268"/>
      <c r="G933" s="269"/>
      <c r="H933" s="270"/>
      <c r="I933" s="24"/>
      <c r="J933" s="261"/>
    </row>
    <row r="934" spans="1:10" s="279" customFormat="1" ht="33.75" hidden="1" x14ac:dyDescent="0.2">
      <c r="A934" s="15" t="s">
        <v>0</v>
      </c>
      <c r="B934" s="277"/>
      <c r="C934" s="246"/>
      <c r="D934" s="246"/>
      <c r="E934" s="276" t="s">
        <v>810</v>
      </c>
      <c r="F934" s="268"/>
      <c r="G934" s="269"/>
      <c r="H934" s="270"/>
      <c r="I934" s="24"/>
      <c r="J934" s="261"/>
    </row>
    <row r="935" spans="1:10" s="279" customFormat="1" hidden="1" x14ac:dyDescent="0.2">
      <c r="A935" s="15" t="s">
        <v>0</v>
      </c>
      <c r="B935" s="277"/>
      <c r="C935" s="246"/>
      <c r="D935" s="246"/>
      <c r="E935" s="616" t="s">
        <v>811</v>
      </c>
      <c r="F935" s="268"/>
      <c r="G935" s="269"/>
      <c r="H935" s="270"/>
      <c r="I935" s="24"/>
      <c r="J935" s="261"/>
    </row>
    <row r="936" spans="1:10" s="279" customFormat="1" hidden="1" x14ac:dyDescent="0.2">
      <c r="A936" s="15" t="s">
        <v>0</v>
      </c>
      <c r="B936" s="277"/>
      <c r="C936" s="246">
        <f>C$804</f>
        <v>0</v>
      </c>
      <c r="D936" s="600" t="s">
        <v>141</v>
      </c>
      <c r="E936" s="616" t="s">
        <v>812</v>
      </c>
      <c r="F936" s="268" t="s">
        <v>136</v>
      </c>
      <c r="G936" s="272">
        <v>4</v>
      </c>
      <c r="H936" s="233"/>
      <c r="I936" s="24">
        <f t="shared" ref="I936:I946" si="4">H936*$G936</f>
        <v>0</v>
      </c>
      <c r="J936" s="261"/>
    </row>
    <row r="937" spans="1:10" s="279" customFormat="1" hidden="1" x14ac:dyDescent="0.2">
      <c r="A937" s="15" t="s">
        <v>0</v>
      </c>
      <c r="B937" s="277"/>
      <c r="C937" s="246"/>
      <c r="D937" s="246"/>
      <c r="E937" s="256"/>
      <c r="F937" s="268"/>
      <c r="G937" s="269"/>
      <c r="H937" s="270"/>
      <c r="I937" s="24"/>
      <c r="J937" s="261"/>
    </row>
    <row r="938" spans="1:10" s="279" customFormat="1" hidden="1" x14ac:dyDescent="0.2">
      <c r="A938" s="15" t="s">
        <v>0</v>
      </c>
      <c r="B938" s="277"/>
      <c r="C938" s="246">
        <f>C$804</f>
        <v>0</v>
      </c>
      <c r="D938" s="246" t="s">
        <v>143</v>
      </c>
      <c r="E938" s="300" t="s">
        <v>813</v>
      </c>
      <c r="F938" s="268" t="s">
        <v>110</v>
      </c>
      <c r="G938" s="272">
        <v>1</v>
      </c>
      <c r="H938" s="233"/>
      <c r="I938" s="24">
        <f t="shared" si="4"/>
        <v>0</v>
      </c>
      <c r="J938" s="261"/>
    </row>
    <row r="939" spans="1:10" s="279" customFormat="1" ht="33.75" hidden="1" x14ac:dyDescent="0.2">
      <c r="A939" s="15" t="s">
        <v>0</v>
      </c>
      <c r="B939" s="277"/>
      <c r="C939" s="246"/>
      <c r="D939" s="246"/>
      <c r="E939" s="278" t="s">
        <v>814</v>
      </c>
      <c r="F939" s="294"/>
      <c r="G939" s="294"/>
      <c r="H939" s="588"/>
      <c r="I939" s="24"/>
      <c r="J939" s="261"/>
    </row>
    <row r="940" spans="1:10" s="279" customFormat="1" hidden="1" x14ac:dyDescent="0.2">
      <c r="A940" s="15" t="s">
        <v>0</v>
      </c>
      <c r="B940" s="277"/>
      <c r="C940" s="246"/>
      <c r="D940" s="246"/>
      <c r="E940" s="278"/>
      <c r="F940" s="268"/>
      <c r="G940" s="269"/>
      <c r="H940" s="270"/>
      <c r="I940" s="24"/>
      <c r="J940" s="261"/>
    </row>
    <row r="941" spans="1:10" s="279" customFormat="1" hidden="1" x14ac:dyDescent="0.2">
      <c r="A941" s="15" t="s">
        <v>0</v>
      </c>
      <c r="B941" s="277"/>
      <c r="C941" s="246">
        <f>C$804</f>
        <v>0</v>
      </c>
      <c r="D941" s="246" t="s">
        <v>150</v>
      </c>
      <c r="E941" s="300" t="s">
        <v>203</v>
      </c>
      <c r="F941" s="268" t="s">
        <v>110</v>
      </c>
      <c r="G941" s="272">
        <v>1</v>
      </c>
      <c r="H941" s="233"/>
      <c r="I941" s="24">
        <f t="shared" si="4"/>
        <v>0</v>
      </c>
      <c r="J941" s="261"/>
    </row>
    <row r="942" spans="1:10" s="279" customFormat="1" ht="33.75" hidden="1" x14ac:dyDescent="0.2">
      <c r="A942" s="15" t="s">
        <v>0</v>
      </c>
      <c r="B942" s="277"/>
      <c r="C942" s="246"/>
      <c r="D942" s="293"/>
      <c r="E942" s="273" t="s">
        <v>815</v>
      </c>
      <c r="F942" s="268"/>
      <c r="G942" s="269"/>
      <c r="H942" s="270"/>
      <c r="I942" s="24"/>
      <c r="J942" s="261"/>
    </row>
    <row r="943" spans="1:10" s="279" customFormat="1" hidden="1" x14ac:dyDescent="0.2">
      <c r="A943" s="15" t="s">
        <v>0</v>
      </c>
      <c r="B943" s="277"/>
      <c r="C943" s="246"/>
      <c r="D943" s="246"/>
      <c r="E943" s="274"/>
      <c r="F943" s="268"/>
      <c r="G943" s="269"/>
      <c r="H943" s="270"/>
      <c r="I943" s="24"/>
      <c r="J943" s="261"/>
    </row>
    <row r="944" spans="1:10" s="279" customFormat="1" hidden="1" x14ac:dyDescent="0.2">
      <c r="A944" s="15" t="s">
        <v>0</v>
      </c>
      <c r="B944" s="277"/>
      <c r="C944" s="246">
        <f>C$804</f>
        <v>0</v>
      </c>
      <c r="D944" s="246" t="s">
        <v>153</v>
      </c>
      <c r="E944" s="274" t="s">
        <v>695</v>
      </c>
      <c r="F944" s="268" t="s">
        <v>110</v>
      </c>
      <c r="G944" s="272">
        <v>1</v>
      </c>
      <c r="H944" s="233"/>
      <c r="I944" s="24">
        <f t="shared" si="4"/>
        <v>0</v>
      </c>
      <c r="J944" s="261"/>
    </row>
    <row r="945" spans="1:10" s="279" customFormat="1" hidden="1" x14ac:dyDescent="0.2">
      <c r="A945" s="15" t="s">
        <v>0</v>
      </c>
      <c r="B945" s="277"/>
      <c r="C945" s="246"/>
      <c r="D945" s="246"/>
      <c r="E945" s="273"/>
      <c r="F945" s="268"/>
      <c r="G945" s="269"/>
      <c r="H945" s="270"/>
      <c r="I945" s="24"/>
      <c r="J945" s="261"/>
    </row>
    <row r="946" spans="1:10" s="279" customFormat="1" hidden="1" x14ac:dyDescent="0.2">
      <c r="A946" s="15" t="s">
        <v>0</v>
      </c>
      <c r="B946" s="277"/>
      <c r="C946" s="246">
        <f>C$804</f>
        <v>0</v>
      </c>
      <c r="D946" s="246" t="s">
        <v>156</v>
      </c>
      <c r="E946" s="274" t="s">
        <v>552</v>
      </c>
      <c r="F946" s="268" t="s">
        <v>110</v>
      </c>
      <c r="G946" s="272">
        <v>1</v>
      </c>
      <c r="H946" s="233"/>
      <c r="I946" s="24">
        <f t="shared" si="4"/>
        <v>0</v>
      </c>
      <c r="J946" s="261"/>
    </row>
    <row r="947" spans="1:10" s="279" customFormat="1" ht="33.75" hidden="1" x14ac:dyDescent="0.2">
      <c r="A947" s="15" t="s">
        <v>0</v>
      </c>
      <c r="B947" s="277"/>
      <c r="C947" s="246"/>
      <c r="D947" s="293"/>
      <c r="E947" s="275" t="s">
        <v>816</v>
      </c>
      <c r="F947" s="268"/>
      <c r="G947" s="269"/>
      <c r="H947" s="270"/>
      <c r="I947" s="24"/>
      <c r="J947" s="261"/>
    </row>
    <row r="948" spans="1:10" s="279" customFormat="1" hidden="1" x14ac:dyDescent="0.2">
      <c r="A948" s="15" t="s">
        <v>0</v>
      </c>
      <c r="B948" s="277"/>
      <c r="C948" s="246"/>
      <c r="D948" s="246"/>
      <c r="E948" s="256"/>
      <c r="F948" s="268"/>
      <c r="G948" s="269"/>
      <c r="H948" s="270"/>
      <c r="I948" s="24"/>
      <c r="J948" s="261"/>
    </row>
    <row r="949" spans="1:10" s="279" customFormat="1" hidden="1" x14ac:dyDescent="0.2">
      <c r="A949" s="15" t="s">
        <v>221</v>
      </c>
      <c r="B949" s="277"/>
      <c r="C949" s="246" t="str">
        <f>C884</f>
        <v>V-D-1.</v>
      </c>
      <c r="D949" s="246"/>
      <c r="E949" s="589" t="str">
        <f>E884&amp; " - ukupno:"</f>
        <v>ODSISNA VENTILACIJA SANITARIJA - ukupno:</v>
      </c>
      <c r="F949" s="268"/>
      <c r="G949" s="269"/>
      <c r="H949" s="270"/>
      <c r="I949" s="590">
        <f>SUM(I887:I947)</f>
        <v>0</v>
      </c>
      <c r="J949" s="261"/>
    </row>
    <row r="950" spans="1:10" s="279" customFormat="1" hidden="1" x14ac:dyDescent="0.2">
      <c r="A950" s="15" t="s">
        <v>221</v>
      </c>
      <c r="B950" s="277"/>
      <c r="C950" s="246"/>
      <c r="D950" s="246"/>
      <c r="E950" s="256"/>
      <c r="F950" s="268"/>
      <c r="G950" s="269"/>
      <c r="H950" s="270"/>
      <c r="I950" s="271"/>
      <c r="J950" s="261"/>
    </row>
    <row r="951" spans="1:10" s="279" customFormat="1" hidden="1" x14ac:dyDescent="0.2">
      <c r="A951" s="15" t="s">
        <v>221</v>
      </c>
      <c r="B951" s="277"/>
      <c r="C951" s="246"/>
      <c r="D951" s="246"/>
      <c r="E951" s="256"/>
      <c r="F951" s="268"/>
      <c r="G951" s="269"/>
      <c r="H951" s="270"/>
      <c r="I951" s="271"/>
      <c r="J951" s="261"/>
    </row>
    <row r="952" spans="1:10" s="279" customFormat="1" hidden="1" x14ac:dyDescent="0.2">
      <c r="A952" s="15" t="s">
        <v>221</v>
      </c>
      <c r="B952" s="277"/>
      <c r="C952" s="246"/>
      <c r="D952" s="246"/>
      <c r="E952" s="300" t="s">
        <v>817</v>
      </c>
      <c r="F952" s="268"/>
      <c r="G952" s="269"/>
      <c r="H952" s="270"/>
      <c r="I952" s="271"/>
      <c r="J952" s="261"/>
    </row>
    <row r="953" spans="1:10" s="279" customFormat="1" hidden="1" x14ac:dyDescent="0.2">
      <c r="A953" s="15" t="s">
        <v>221</v>
      </c>
      <c r="B953" s="277"/>
      <c r="C953" s="246"/>
      <c r="D953" s="246"/>
      <c r="E953" s="256"/>
      <c r="F953" s="268"/>
      <c r="G953" s="269"/>
      <c r="H953" s="270"/>
      <c r="I953" s="271"/>
      <c r="J953" s="261"/>
    </row>
    <row r="954" spans="1:10" s="279" customFormat="1" hidden="1" x14ac:dyDescent="0.2">
      <c r="A954" s="15" t="s">
        <v>221</v>
      </c>
      <c r="B954" s="277"/>
      <c r="C954" s="246" t="str">
        <f>C77</f>
        <v>V-A</v>
      </c>
      <c r="D954" s="246"/>
      <c r="E954" s="617" t="str">
        <f>E77</f>
        <v xml:space="preserve">PINSKA INSTALACIJA </v>
      </c>
      <c r="F954" s="268"/>
      <c r="G954" s="269"/>
      <c r="H954" s="270"/>
      <c r="I954" s="590">
        <f>SUM(I955:I956)</f>
        <v>0</v>
      </c>
      <c r="J954" s="261"/>
    </row>
    <row r="955" spans="1:10" s="279" customFormat="1" hidden="1" x14ac:dyDescent="0.2">
      <c r="A955" s="15" t="s">
        <v>221</v>
      </c>
      <c r="B955" s="277"/>
      <c r="C955" s="246" t="str">
        <f>C79</f>
        <v>V-A-1.</v>
      </c>
      <c r="D955" s="246"/>
      <c r="E955" s="618" t="str">
        <f>E79</f>
        <v>PINSKA INSTALACIJA - PODZEMNI SPREMNIK UNP-a</v>
      </c>
      <c r="F955" s="268"/>
      <c r="G955" s="269"/>
      <c r="H955" s="270"/>
      <c r="I955" s="271">
        <f>I221</f>
        <v>0</v>
      </c>
      <c r="J955" s="261"/>
    </row>
    <row r="956" spans="1:10" s="279" customFormat="1" hidden="1" x14ac:dyDescent="0.2">
      <c r="A956" s="15" t="s">
        <v>221</v>
      </c>
      <c r="B956" s="277"/>
      <c r="C956" s="246" t="str">
        <f>C223</f>
        <v>V-A-2.</v>
      </c>
      <c r="D956" s="246"/>
      <c r="E956" s="618" t="str">
        <f>E223</f>
        <v>PINSKA INSTALACIJA - PRATEĆI GRAĐEVINSKI RADOVI</v>
      </c>
      <c r="F956" s="268"/>
      <c r="G956" s="269"/>
      <c r="H956" s="270"/>
      <c r="I956" s="271">
        <f>I258</f>
        <v>0</v>
      </c>
      <c r="J956" s="261"/>
    </row>
    <row r="957" spans="1:10" s="279" customFormat="1" hidden="1" x14ac:dyDescent="0.2">
      <c r="A957" s="15" t="s">
        <v>221</v>
      </c>
      <c r="B957" s="277"/>
      <c r="C957" s="246" t="str">
        <f>C262</f>
        <v>V-B</v>
      </c>
      <c r="D957" s="246"/>
      <c r="E957" s="617" t="str">
        <f>E262</f>
        <v>PRIPREMA PTV</v>
      </c>
      <c r="F957" s="268"/>
      <c r="G957" s="269"/>
      <c r="H957" s="270"/>
      <c r="I957" s="590">
        <f>SUM(I958:I960)</f>
        <v>0</v>
      </c>
      <c r="J957" s="261"/>
    </row>
    <row r="958" spans="1:10" s="279" customFormat="1" hidden="1" x14ac:dyDescent="0.2">
      <c r="A958" s="15" t="s">
        <v>221</v>
      </c>
      <c r="B958" s="277"/>
      <c r="C958" s="246" t="str">
        <f>C264</f>
        <v>V-B-1.</v>
      </c>
      <c r="D958" s="246"/>
      <c r="E958" s="618" t="str">
        <f>E264</f>
        <v>KROVNA PLINSKA KOTLOVNICA</v>
      </c>
      <c r="F958" s="268"/>
      <c r="G958" s="269"/>
      <c r="H958" s="270"/>
      <c r="I958" s="271">
        <f>I405</f>
        <v>0</v>
      </c>
      <c r="J958" s="261"/>
    </row>
    <row r="959" spans="1:10" s="279" customFormat="1" hidden="1" x14ac:dyDescent="0.2">
      <c r="A959" s="15" t="s">
        <v>221</v>
      </c>
      <c r="B959" s="277"/>
      <c r="C959" s="246" t="str">
        <f>C409</f>
        <v>V-B-2.</v>
      </c>
      <c r="D959" s="246"/>
      <c r="E959" s="618" t="str">
        <f>E409</f>
        <v>TOPLINSKA STANICA ZA PRIPREMU PTV</v>
      </c>
      <c r="F959" s="268"/>
      <c r="G959" s="269"/>
      <c r="H959" s="270"/>
      <c r="I959" s="271">
        <f>I644</f>
        <v>0</v>
      </c>
      <c r="J959" s="261"/>
    </row>
    <row r="960" spans="1:10" s="279" customFormat="1" hidden="1" x14ac:dyDescent="0.2">
      <c r="A960" s="15" t="s">
        <v>221</v>
      </c>
      <c r="B960" s="277"/>
      <c r="C960" s="246" t="str">
        <f>C646</f>
        <v>V-B-3.</v>
      </c>
      <c r="D960" s="246"/>
      <c r="E960" s="618" t="str">
        <f>E646</f>
        <v>SOLARNA INSTALACIJA</v>
      </c>
      <c r="F960" s="268"/>
      <c r="G960" s="269"/>
      <c r="H960" s="270"/>
      <c r="I960" s="271">
        <f>I808</f>
        <v>0</v>
      </c>
      <c r="J960" s="261"/>
    </row>
    <row r="961" spans="1:79" s="279" customFormat="1" hidden="1" x14ac:dyDescent="0.2">
      <c r="A961" s="15" t="s">
        <v>221</v>
      </c>
      <c r="B961" s="277"/>
      <c r="C961" s="246" t="str">
        <f>C812</f>
        <v>V-C-1.</v>
      </c>
      <c r="D961" s="246"/>
      <c r="E961" s="617" t="str">
        <f>E812</f>
        <v>AUTOMATSKA REGULACIJA</v>
      </c>
      <c r="F961" s="268"/>
      <c r="G961" s="269"/>
      <c r="H961" s="270"/>
      <c r="I961" s="590">
        <f>I882</f>
        <v>0</v>
      </c>
      <c r="J961" s="261"/>
    </row>
    <row r="962" spans="1:79" s="279" customFormat="1" hidden="1" x14ac:dyDescent="0.2">
      <c r="A962" s="15" t="s">
        <v>221</v>
      </c>
      <c r="B962" s="619"/>
      <c r="C962" s="620" t="str">
        <f>C884</f>
        <v>V-D-1.</v>
      </c>
      <c r="D962" s="620"/>
      <c r="E962" s="621" t="str">
        <f>E884</f>
        <v>ODSISNA VENTILACIJA SANITARIJA</v>
      </c>
      <c r="F962" s="622"/>
      <c r="G962" s="623"/>
      <c r="H962" s="624"/>
      <c r="I962" s="625">
        <f>I949</f>
        <v>0</v>
      </c>
      <c r="J962" s="626"/>
    </row>
    <row r="963" spans="1:79" s="279" customFormat="1" hidden="1" x14ac:dyDescent="0.2">
      <c r="A963" s="15" t="s">
        <v>221</v>
      </c>
      <c r="B963" s="627"/>
      <c r="C963" s="628" t="str">
        <f>C75</f>
        <v>V</v>
      </c>
      <c r="D963" s="628"/>
      <c r="E963" s="629" t="s">
        <v>818</v>
      </c>
      <c r="F963" s="630"/>
      <c r="G963" s="631"/>
      <c r="H963" s="632"/>
      <c r="I963" s="633">
        <f>I954+I957+I961+I962</f>
        <v>0</v>
      </c>
      <c r="J963" s="634"/>
    </row>
    <row r="964" spans="1:79" s="279" customFormat="1" hidden="1" x14ac:dyDescent="0.2">
      <c r="A964" s="15" t="s">
        <v>221</v>
      </c>
      <c r="B964" s="635"/>
      <c r="C964" s="312"/>
      <c r="D964" s="312"/>
      <c r="E964" s="636" t="s">
        <v>819</v>
      </c>
      <c r="F964" s="637"/>
      <c r="G964" s="638"/>
      <c r="H964" s="639"/>
      <c r="I964" s="640">
        <f>SUMIF($A$5:$A$948,"=x",I$5:I$948)</f>
        <v>0</v>
      </c>
      <c r="J964" s="641"/>
    </row>
    <row r="965" spans="1:79" s="279" customFormat="1" hidden="1" x14ac:dyDescent="0.2">
      <c r="A965" s="15" t="s">
        <v>221</v>
      </c>
      <c r="B965" s="619"/>
      <c r="C965" s="620"/>
      <c r="D965" s="620"/>
      <c r="E965" s="642"/>
      <c r="F965" s="643"/>
      <c r="G965" s="644"/>
      <c r="H965" s="645"/>
      <c r="I965" s="646">
        <f>+I963-I964</f>
        <v>0</v>
      </c>
      <c r="J965" s="267"/>
    </row>
    <row r="966" spans="1:79" s="253" customFormat="1" x14ac:dyDescent="0.2">
      <c r="A966" s="15" t="s">
        <v>221</v>
      </c>
      <c r="B966" s="302" t="s">
        <v>2292</v>
      </c>
      <c r="C966" s="303"/>
      <c r="D966" s="304"/>
      <c r="E966" s="305" t="s">
        <v>2293</v>
      </c>
      <c r="F966" s="306"/>
      <c r="G966" s="306"/>
      <c r="H966" s="307"/>
      <c r="I966" s="308"/>
      <c r="J966" s="309"/>
    </row>
    <row r="967" spans="1:79" s="318" customFormat="1" x14ac:dyDescent="0.2">
      <c r="A967" s="310" t="s">
        <v>221</v>
      </c>
      <c r="B967" s="311" t="s">
        <v>374</v>
      </c>
      <c r="C967" s="312"/>
      <c r="D967" s="313"/>
      <c r="E967" s="314" t="s">
        <v>821</v>
      </c>
      <c r="F967" s="315"/>
      <c r="G967" s="234"/>
      <c r="H967" s="316"/>
      <c r="I967" s="317">
        <f>SUMIF($B$5:$B$948,$B$967,I$5:I$948)</f>
        <v>0</v>
      </c>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row>
    <row r="968" spans="1:79" x14ac:dyDescent="0.2">
      <c r="A968" s="15" t="s">
        <v>221</v>
      </c>
      <c r="B968" s="319" t="s">
        <v>306</v>
      </c>
      <c r="C968" s="297"/>
      <c r="D968" s="320"/>
      <c r="E968" s="321" t="s">
        <v>418</v>
      </c>
      <c r="F968" s="322"/>
      <c r="G968" s="322"/>
      <c r="H968" s="323"/>
      <c r="I968" s="324">
        <f>SUMIF($B$5:$B$948,$B$968,I$5:I$948)</f>
        <v>0</v>
      </c>
      <c r="J968" s="325"/>
    </row>
    <row r="969" spans="1:79" x14ac:dyDescent="0.2">
      <c r="A969" s="15" t="s">
        <v>221</v>
      </c>
      <c r="B969" s="319" t="s">
        <v>768</v>
      </c>
      <c r="C969" s="297"/>
      <c r="D969" s="320"/>
      <c r="E969" s="321" t="s">
        <v>822</v>
      </c>
      <c r="F969" s="322"/>
      <c r="G969" s="322"/>
      <c r="H969" s="323"/>
      <c r="I969" s="324">
        <f>SUMIF($B$5:$B$948,$B$969,I$5:I$948)</f>
        <v>0</v>
      </c>
      <c r="J969" s="325"/>
    </row>
    <row r="970" spans="1:79" x14ac:dyDescent="0.2">
      <c r="A970" s="15" t="s">
        <v>221</v>
      </c>
      <c r="B970" s="319" t="s">
        <v>252</v>
      </c>
      <c r="C970" s="297"/>
      <c r="D970" s="293"/>
      <c r="E970" s="321" t="s">
        <v>823</v>
      </c>
      <c r="F970" s="322"/>
      <c r="G970" s="322"/>
      <c r="H970" s="323"/>
      <c r="I970" s="324">
        <f>SUMIF($B$5:$B$948,$B$970,I$5:I$948)</f>
        <v>0</v>
      </c>
      <c r="J970" s="325"/>
    </row>
    <row r="971" spans="1:79" x14ac:dyDescent="0.2">
      <c r="A971" s="15" t="s">
        <v>221</v>
      </c>
      <c r="B971" s="319" t="s">
        <v>564</v>
      </c>
      <c r="C971" s="297"/>
      <c r="D971" s="320"/>
      <c r="E971" s="321" t="s">
        <v>824</v>
      </c>
      <c r="F971" s="322"/>
      <c r="G971" s="322"/>
      <c r="H971" s="323"/>
      <c r="I971" s="324">
        <f>SUMIF($B$5:$B$948,$B$971,I$5:I$948)</f>
        <v>0</v>
      </c>
      <c r="J971" s="325"/>
    </row>
    <row r="972" spans="1:79" x14ac:dyDescent="0.2">
      <c r="A972" s="15" t="s">
        <v>221</v>
      </c>
      <c r="B972" s="319" t="s">
        <v>71</v>
      </c>
      <c r="C972" s="297"/>
      <c r="D972" s="320"/>
      <c r="E972" s="321" t="s">
        <v>73</v>
      </c>
      <c r="F972" s="322"/>
      <c r="G972" s="322"/>
      <c r="H972" s="323"/>
      <c r="I972" s="324">
        <f>SUMIF($B$5:$B$948,$B$972,I$5:I$948)</f>
        <v>0</v>
      </c>
      <c r="J972" s="325"/>
    </row>
    <row r="973" spans="1:79" x14ac:dyDescent="0.2">
      <c r="A973" s="15" t="s">
        <v>221</v>
      </c>
      <c r="B973" s="319" t="s">
        <v>696</v>
      </c>
      <c r="C973" s="297"/>
      <c r="D973" s="320"/>
      <c r="E973" s="321" t="s">
        <v>825</v>
      </c>
      <c r="F973" s="322"/>
      <c r="G973" s="322"/>
      <c r="H973" s="323"/>
      <c r="I973" s="324">
        <f>SUMIF($B$5:$B$948,$B$973,I$5:I$948)</f>
        <v>0</v>
      </c>
      <c r="J973" s="325"/>
    </row>
    <row r="974" spans="1:79" x14ac:dyDescent="0.2">
      <c r="A974" s="15" t="s">
        <v>221</v>
      </c>
      <c r="B974" s="326" t="s">
        <v>482</v>
      </c>
      <c r="C974" s="327"/>
      <c r="D974" s="328"/>
      <c r="E974" s="329" t="s">
        <v>2298</v>
      </c>
      <c r="F974" s="330"/>
      <c r="G974" s="330"/>
      <c r="H974" s="331"/>
      <c r="I974" s="332">
        <f>SUMIF($B$5:$B$948,$B$974,I$5:I$948)</f>
        <v>0</v>
      </c>
      <c r="J974" s="325"/>
    </row>
    <row r="975" spans="1:79" x14ac:dyDescent="0.2">
      <c r="A975" s="15" t="s">
        <v>221</v>
      </c>
      <c r="B975" s="333" t="s">
        <v>2292</v>
      </c>
      <c r="C975" s="334"/>
      <c r="D975" s="304"/>
      <c r="E975" s="219" t="s">
        <v>826</v>
      </c>
      <c r="F975" s="306"/>
      <c r="G975" s="306"/>
      <c r="H975" s="307"/>
      <c r="I975" s="308">
        <f>SUM(I967:I973)</f>
        <v>0</v>
      </c>
      <c r="J975" s="325"/>
    </row>
    <row r="976" spans="1:79" hidden="1" x14ac:dyDescent="0.2">
      <c r="A976" s="15" t="s">
        <v>221</v>
      </c>
      <c r="B976" s="647"/>
      <c r="C976" s="648"/>
      <c r="D976" s="649"/>
      <c r="E976" s="17" t="s">
        <v>827</v>
      </c>
      <c r="F976" s="650"/>
      <c r="G976" s="650"/>
      <c r="H976" s="651"/>
      <c r="I976" s="652">
        <f>I964-I975</f>
        <v>0</v>
      </c>
      <c r="J976" s="325"/>
    </row>
    <row r="977" spans="1:10" hidden="1" x14ac:dyDescent="0.2">
      <c r="A977" s="15" t="s">
        <v>221</v>
      </c>
      <c r="B977" s="17"/>
      <c r="D977" s="17"/>
      <c r="E977" s="17"/>
      <c r="F977" s="17"/>
      <c r="G977" s="17"/>
      <c r="H977" s="17"/>
      <c r="I977" s="17"/>
      <c r="J977" s="325"/>
    </row>
    <row r="978" spans="1:10" hidden="1" x14ac:dyDescent="0.2">
      <c r="A978" s="15" t="s">
        <v>221</v>
      </c>
      <c r="B978" s="245"/>
      <c r="C978" s="297"/>
      <c r="D978" s="653"/>
      <c r="E978" s="278"/>
      <c r="F978" s="246"/>
      <c r="G978" s="246"/>
      <c r="H978" s="259"/>
      <c r="I978" s="259"/>
      <c r="J978" s="325"/>
    </row>
    <row r="979" spans="1:10" hidden="1" x14ac:dyDescent="0.2">
      <c r="A979" s="15" t="s">
        <v>221</v>
      </c>
      <c r="B979" s="245"/>
      <c r="C979" s="297"/>
      <c r="D979" s="653"/>
      <c r="E979" s="278"/>
      <c r="F979" s="246"/>
      <c r="G979" s="246"/>
      <c r="H979" s="259"/>
      <c r="I979" s="259"/>
      <c r="J979" s="325"/>
    </row>
    <row r="980" spans="1:10" x14ac:dyDescent="0.2">
      <c r="A980" s="15"/>
      <c r="D980" s="335"/>
      <c r="E980" s="336"/>
      <c r="F980" s="16"/>
      <c r="G980" s="16"/>
      <c r="H980" s="39"/>
      <c r="I980" s="39"/>
      <c r="J980" s="337"/>
    </row>
    <row r="981" spans="1:10" x14ac:dyDescent="0.2">
      <c r="A981" s="15"/>
      <c r="D981" s="338"/>
      <c r="E981" s="339"/>
      <c r="G981" s="15"/>
      <c r="J981" s="337"/>
    </row>
    <row r="982" spans="1:10" x14ac:dyDescent="0.2">
      <c r="A982" s="15"/>
      <c r="D982" s="340"/>
      <c r="E982" s="341"/>
      <c r="F982" s="342"/>
      <c r="G982" s="343"/>
      <c r="I982" s="25"/>
      <c r="J982" s="337"/>
    </row>
    <row r="983" spans="1:10" x14ac:dyDescent="0.2">
      <c r="A983" s="15"/>
      <c r="D983" s="340"/>
      <c r="E983" s="341"/>
      <c r="F983" s="342"/>
      <c r="G983" s="343"/>
      <c r="I983" s="25"/>
      <c r="J983" s="337"/>
    </row>
    <row r="984" spans="1:10" x14ac:dyDescent="0.2">
      <c r="A984" s="15"/>
      <c r="J984" s="337"/>
    </row>
    <row r="985" spans="1:10" x14ac:dyDescent="0.2">
      <c r="A985" s="15"/>
      <c r="J985" s="337"/>
    </row>
    <row r="986" spans="1:10" x14ac:dyDescent="0.2">
      <c r="A986" s="15"/>
      <c r="J986" s="337"/>
    </row>
    <row r="987" spans="1:10" x14ac:dyDescent="0.2">
      <c r="A987" s="15"/>
      <c r="J987" s="346"/>
    </row>
    <row r="988" spans="1:10" x14ac:dyDescent="0.2">
      <c r="A988" s="15"/>
      <c r="J988" s="346"/>
    </row>
    <row r="989" spans="1:10" x14ac:dyDescent="0.2">
      <c r="A989" s="15"/>
      <c r="J989" s="337"/>
    </row>
    <row r="990" spans="1:10" x14ac:dyDescent="0.2">
      <c r="A990" s="15"/>
      <c r="J990" s="346"/>
    </row>
    <row r="991" spans="1:10" x14ac:dyDescent="0.2">
      <c r="A991" s="15"/>
      <c r="J991" s="13"/>
    </row>
    <row r="992" spans="1:10" x14ac:dyDescent="0.2">
      <c r="A992" s="15"/>
      <c r="J992" s="13"/>
    </row>
    <row r="993" spans="1:79" x14ac:dyDescent="0.2">
      <c r="A993" s="15"/>
    </row>
    <row r="994" spans="1:79" s="16" customFormat="1" x14ac:dyDescent="0.2">
      <c r="A994" s="15"/>
      <c r="C994" s="17"/>
      <c r="D994" s="15"/>
      <c r="E994" s="344"/>
      <c r="F994" s="15"/>
      <c r="G994" s="345"/>
      <c r="H994" s="13"/>
      <c r="I994" s="13"/>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row>
    <row r="995" spans="1:79" s="16" customFormat="1" x14ac:dyDescent="0.2">
      <c r="A995" s="15"/>
      <c r="C995" s="17"/>
      <c r="D995" s="15"/>
      <c r="E995" s="344"/>
      <c r="F995" s="15"/>
      <c r="G995" s="345"/>
      <c r="H995" s="13"/>
      <c r="I995" s="13"/>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row>
    <row r="996" spans="1:79" s="16" customFormat="1" x14ac:dyDescent="0.2">
      <c r="A996" s="15"/>
      <c r="C996" s="17"/>
      <c r="D996" s="15"/>
      <c r="E996" s="344"/>
      <c r="F996" s="15"/>
      <c r="G996" s="345"/>
      <c r="H996" s="13"/>
      <c r="I996" s="13"/>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row>
    <row r="997" spans="1:79" s="16" customFormat="1" x14ac:dyDescent="0.2">
      <c r="A997" s="15"/>
      <c r="C997" s="17"/>
      <c r="D997" s="15"/>
      <c r="E997" s="344"/>
      <c r="F997" s="15"/>
      <c r="G997" s="345"/>
      <c r="H997" s="13"/>
      <c r="I997" s="13"/>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row>
    <row r="998" spans="1:79" s="16" customFormat="1" x14ac:dyDescent="0.2">
      <c r="A998" s="15"/>
      <c r="C998" s="17"/>
      <c r="D998" s="15"/>
      <c r="E998" s="344"/>
      <c r="F998" s="15"/>
      <c r="G998" s="345"/>
      <c r="H998" s="13"/>
      <c r="I998" s="13"/>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row>
    <row r="999" spans="1:79" s="16" customFormat="1" x14ac:dyDescent="0.2">
      <c r="A999" s="15"/>
      <c r="C999" s="17"/>
      <c r="D999" s="15"/>
      <c r="E999" s="344"/>
      <c r="F999" s="15"/>
      <c r="G999" s="345"/>
      <c r="H999" s="13"/>
      <c r="I999" s="13"/>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row>
    <row r="1000" spans="1:79" s="16" customFormat="1" x14ac:dyDescent="0.2">
      <c r="A1000" s="15"/>
      <c r="C1000" s="17"/>
      <c r="D1000" s="15"/>
      <c r="E1000" s="344"/>
      <c r="F1000" s="15"/>
      <c r="G1000" s="345"/>
      <c r="H1000" s="13"/>
      <c r="I1000" s="13"/>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row>
    <row r="1001" spans="1:79" s="16" customFormat="1" x14ac:dyDescent="0.2">
      <c r="A1001" s="15"/>
      <c r="C1001" s="17"/>
      <c r="D1001" s="15"/>
      <c r="E1001" s="344"/>
      <c r="F1001" s="15"/>
      <c r="G1001" s="345"/>
      <c r="H1001" s="13"/>
      <c r="I1001" s="13"/>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row>
    <row r="1002" spans="1:79" s="16" customFormat="1" x14ac:dyDescent="0.2">
      <c r="A1002" s="15"/>
      <c r="C1002" s="17"/>
      <c r="D1002" s="15"/>
      <c r="E1002" s="344"/>
      <c r="F1002" s="15"/>
      <c r="G1002" s="345"/>
      <c r="H1002" s="13"/>
      <c r="I1002" s="13"/>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row>
    <row r="1003" spans="1:79" s="16" customFormat="1" x14ac:dyDescent="0.2">
      <c r="A1003" s="15"/>
      <c r="C1003" s="17"/>
      <c r="D1003" s="15"/>
      <c r="E1003" s="344"/>
      <c r="F1003" s="15"/>
      <c r="G1003" s="345"/>
      <c r="H1003" s="13"/>
      <c r="I1003" s="13"/>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row>
    <row r="1004" spans="1:79" s="16" customFormat="1" x14ac:dyDescent="0.2">
      <c r="A1004" s="15"/>
      <c r="C1004" s="17"/>
      <c r="D1004" s="15"/>
      <c r="E1004" s="344"/>
      <c r="F1004" s="15"/>
      <c r="G1004" s="345"/>
      <c r="H1004" s="13"/>
      <c r="I1004" s="13"/>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row>
    <row r="1005" spans="1:79" s="16" customFormat="1" x14ac:dyDescent="0.2">
      <c r="A1005" s="15"/>
      <c r="C1005" s="17"/>
      <c r="D1005" s="15"/>
      <c r="E1005" s="344"/>
      <c r="F1005" s="15"/>
      <c r="G1005" s="345"/>
      <c r="H1005" s="13"/>
      <c r="I1005" s="13"/>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row>
    <row r="1006" spans="1:79" s="16" customFormat="1" x14ac:dyDescent="0.2">
      <c r="A1006" s="15"/>
      <c r="C1006" s="17"/>
      <c r="D1006" s="15"/>
      <c r="E1006" s="344"/>
      <c r="F1006" s="15"/>
      <c r="G1006" s="345"/>
      <c r="H1006" s="13"/>
      <c r="I1006" s="13"/>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row>
    <row r="1007" spans="1:79" s="16" customFormat="1" x14ac:dyDescent="0.2">
      <c r="A1007" s="15"/>
      <c r="C1007" s="17"/>
      <c r="D1007" s="15"/>
      <c r="E1007" s="344"/>
      <c r="F1007" s="15"/>
      <c r="G1007" s="345"/>
      <c r="H1007" s="13"/>
      <c r="I1007" s="13"/>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row>
    <row r="1008" spans="1:79" s="16" customFormat="1" x14ac:dyDescent="0.2">
      <c r="A1008" s="15"/>
      <c r="C1008" s="17"/>
      <c r="D1008" s="15"/>
      <c r="E1008" s="344"/>
      <c r="F1008" s="15"/>
      <c r="G1008" s="345"/>
      <c r="H1008" s="13"/>
      <c r="I1008" s="13"/>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row>
    <row r="1009" spans="1:79" s="16" customFormat="1" x14ac:dyDescent="0.2">
      <c r="A1009" s="15"/>
      <c r="C1009" s="17"/>
      <c r="D1009" s="15"/>
      <c r="E1009" s="344"/>
      <c r="F1009" s="15"/>
      <c r="G1009" s="345"/>
      <c r="H1009" s="13"/>
      <c r="I1009" s="13"/>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row>
    <row r="1010" spans="1:79" s="16" customFormat="1" x14ac:dyDescent="0.2">
      <c r="A1010" s="15"/>
      <c r="C1010" s="17"/>
      <c r="D1010" s="15"/>
      <c r="E1010" s="344"/>
      <c r="F1010" s="15"/>
      <c r="G1010" s="345"/>
      <c r="H1010" s="13"/>
      <c r="I1010" s="13"/>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row>
    <row r="1011" spans="1:79" s="16" customFormat="1" x14ac:dyDescent="0.2">
      <c r="A1011" s="15"/>
      <c r="C1011" s="17"/>
      <c r="D1011" s="15"/>
      <c r="E1011" s="344"/>
      <c r="F1011" s="15"/>
      <c r="G1011" s="345"/>
      <c r="H1011" s="13"/>
      <c r="I1011" s="13"/>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row>
    <row r="1012" spans="1:79" s="16" customFormat="1" x14ac:dyDescent="0.2">
      <c r="A1012" s="15"/>
      <c r="C1012" s="17"/>
      <c r="D1012" s="15"/>
      <c r="E1012" s="344"/>
      <c r="F1012" s="15"/>
      <c r="G1012" s="345"/>
      <c r="H1012" s="13"/>
      <c r="I1012" s="13"/>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row>
    <row r="1013" spans="1:79" s="16" customFormat="1" x14ac:dyDescent="0.2">
      <c r="A1013" s="15"/>
      <c r="C1013" s="17"/>
      <c r="D1013" s="15"/>
      <c r="E1013" s="344"/>
      <c r="F1013" s="15"/>
      <c r="G1013" s="345"/>
      <c r="H1013" s="13"/>
      <c r="I1013" s="13"/>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row>
    <row r="1014" spans="1:79" s="16" customFormat="1" x14ac:dyDescent="0.2">
      <c r="A1014" s="15"/>
      <c r="C1014" s="17"/>
      <c r="D1014" s="15"/>
      <c r="E1014" s="344"/>
      <c r="F1014" s="15"/>
      <c r="G1014" s="345"/>
      <c r="H1014" s="13"/>
      <c r="I1014" s="13"/>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row>
    <row r="1015" spans="1:79" s="16" customFormat="1" x14ac:dyDescent="0.2">
      <c r="A1015" s="15"/>
      <c r="C1015" s="17"/>
      <c r="D1015" s="15"/>
      <c r="E1015" s="344"/>
      <c r="F1015" s="15"/>
      <c r="G1015" s="345"/>
      <c r="H1015" s="13"/>
      <c r="I1015" s="13"/>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row>
    <row r="1016" spans="1:79" s="16" customFormat="1" x14ac:dyDescent="0.2">
      <c r="A1016" s="15"/>
      <c r="C1016" s="17"/>
      <c r="D1016" s="15"/>
      <c r="E1016" s="344"/>
      <c r="F1016" s="15"/>
      <c r="G1016" s="345"/>
      <c r="H1016" s="13"/>
      <c r="I1016" s="13"/>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row>
    <row r="1017" spans="1:79" s="16" customFormat="1" x14ac:dyDescent="0.2">
      <c r="A1017" s="15"/>
      <c r="C1017" s="17"/>
      <c r="D1017" s="15"/>
      <c r="E1017" s="344"/>
      <c r="F1017" s="15"/>
      <c r="G1017" s="345"/>
      <c r="H1017" s="13"/>
      <c r="I1017" s="13"/>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row>
    <row r="1018" spans="1:79" s="16" customFormat="1" x14ac:dyDescent="0.2">
      <c r="A1018" s="15"/>
      <c r="C1018" s="17"/>
      <c r="D1018" s="15"/>
      <c r="E1018" s="344"/>
      <c r="F1018" s="15"/>
      <c r="G1018" s="345"/>
      <c r="H1018" s="13"/>
      <c r="I1018" s="13"/>
      <c r="J1018" s="17"/>
      <c r="K1018" s="17"/>
      <c r="L1018" s="17"/>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row>
    <row r="1019" spans="1:79" s="16" customFormat="1" x14ac:dyDescent="0.2">
      <c r="A1019" s="15"/>
      <c r="C1019" s="17"/>
      <c r="D1019" s="15"/>
      <c r="E1019" s="344"/>
      <c r="F1019" s="15"/>
      <c r="G1019" s="345"/>
      <c r="H1019" s="13"/>
      <c r="I1019" s="13"/>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row>
    <row r="1020" spans="1:79" s="16" customFormat="1" x14ac:dyDescent="0.2">
      <c r="A1020" s="15"/>
      <c r="C1020" s="17"/>
      <c r="D1020" s="15"/>
      <c r="E1020" s="344"/>
      <c r="F1020" s="15"/>
      <c r="G1020" s="345"/>
      <c r="H1020" s="13"/>
      <c r="I1020" s="13"/>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row>
    <row r="1021" spans="1:79" s="16" customFormat="1" x14ac:dyDescent="0.2">
      <c r="A1021" s="15"/>
      <c r="C1021" s="17"/>
      <c r="D1021" s="15"/>
      <c r="E1021" s="344"/>
      <c r="F1021" s="15"/>
      <c r="G1021" s="345"/>
      <c r="H1021" s="13"/>
      <c r="I1021" s="13"/>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row>
    <row r="1022" spans="1:79" s="16" customFormat="1" x14ac:dyDescent="0.2">
      <c r="A1022" s="15"/>
      <c r="C1022" s="17"/>
      <c r="D1022" s="15"/>
      <c r="E1022" s="344"/>
      <c r="F1022" s="15"/>
      <c r="G1022" s="345"/>
      <c r="H1022" s="13"/>
      <c r="I1022" s="13"/>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row>
    <row r="1023" spans="1:79" s="16" customFormat="1" x14ac:dyDescent="0.2">
      <c r="A1023" s="15"/>
      <c r="C1023" s="17"/>
      <c r="D1023" s="15"/>
      <c r="E1023" s="344"/>
      <c r="F1023" s="15"/>
      <c r="G1023" s="345"/>
      <c r="H1023" s="13"/>
      <c r="I1023" s="13"/>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row>
    <row r="1024" spans="1:79" s="16" customFormat="1" x14ac:dyDescent="0.2">
      <c r="A1024" s="15"/>
      <c r="C1024" s="17"/>
      <c r="D1024" s="15"/>
      <c r="E1024" s="344"/>
      <c r="F1024" s="15"/>
      <c r="G1024" s="345"/>
      <c r="H1024" s="13"/>
      <c r="I1024" s="13"/>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row>
    <row r="1025" spans="1:79" s="16" customFormat="1" x14ac:dyDescent="0.2">
      <c r="A1025" s="15"/>
      <c r="C1025" s="17"/>
      <c r="D1025" s="15"/>
      <c r="E1025" s="344"/>
      <c r="F1025" s="15"/>
      <c r="G1025" s="345"/>
      <c r="H1025" s="13"/>
      <c r="I1025" s="13"/>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row>
    <row r="1026" spans="1:79" s="16" customFormat="1" x14ac:dyDescent="0.2">
      <c r="A1026" s="15"/>
      <c r="C1026" s="17"/>
      <c r="D1026" s="15"/>
      <c r="E1026" s="344"/>
      <c r="F1026" s="15"/>
      <c r="G1026" s="345"/>
      <c r="H1026" s="13"/>
      <c r="I1026" s="13"/>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row>
    <row r="1027" spans="1:79" s="16" customFormat="1" x14ac:dyDescent="0.2">
      <c r="A1027" s="15"/>
      <c r="C1027" s="17"/>
      <c r="D1027" s="15"/>
      <c r="E1027" s="344"/>
      <c r="F1027" s="15"/>
      <c r="G1027" s="345"/>
      <c r="H1027" s="13"/>
      <c r="I1027" s="13"/>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row>
    <row r="1028" spans="1:79" s="16" customFormat="1" x14ac:dyDescent="0.2">
      <c r="A1028" s="15"/>
      <c r="C1028" s="17"/>
      <c r="D1028" s="15"/>
      <c r="E1028" s="344"/>
      <c r="F1028" s="15"/>
      <c r="G1028" s="345"/>
      <c r="H1028" s="13"/>
      <c r="I1028" s="13"/>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row>
    <row r="1029" spans="1:79" s="16" customFormat="1" x14ac:dyDescent="0.2">
      <c r="A1029" s="15"/>
      <c r="C1029" s="17"/>
      <c r="D1029" s="15"/>
      <c r="E1029" s="344"/>
      <c r="F1029" s="15"/>
      <c r="G1029" s="345"/>
      <c r="H1029" s="13"/>
      <c r="I1029" s="13"/>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row>
    <row r="1030" spans="1:79" s="16" customFormat="1" x14ac:dyDescent="0.2">
      <c r="A1030" s="15"/>
      <c r="C1030" s="17"/>
      <c r="D1030" s="15"/>
      <c r="E1030" s="344"/>
      <c r="F1030" s="15"/>
      <c r="G1030" s="345"/>
      <c r="H1030" s="13"/>
      <c r="I1030" s="13"/>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row>
    <row r="1031" spans="1:79" s="16" customFormat="1" x14ac:dyDescent="0.2">
      <c r="A1031" s="15"/>
      <c r="C1031" s="17"/>
      <c r="D1031" s="15"/>
      <c r="E1031" s="344"/>
      <c r="F1031" s="15"/>
      <c r="G1031" s="345"/>
      <c r="H1031" s="13"/>
      <c r="I1031" s="13"/>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row>
    <row r="1032" spans="1:79" s="16" customFormat="1" x14ac:dyDescent="0.2">
      <c r="A1032" s="15"/>
      <c r="C1032" s="17"/>
      <c r="D1032" s="15"/>
      <c r="E1032" s="344"/>
      <c r="F1032" s="15"/>
      <c r="G1032" s="345"/>
      <c r="H1032" s="13"/>
      <c r="I1032" s="13"/>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row>
    <row r="1033" spans="1:79" s="16" customFormat="1" x14ac:dyDescent="0.2">
      <c r="A1033" s="15"/>
      <c r="C1033" s="17"/>
      <c r="D1033" s="15"/>
      <c r="E1033" s="344"/>
      <c r="F1033" s="15"/>
      <c r="G1033" s="345"/>
      <c r="H1033" s="13"/>
      <c r="I1033" s="13"/>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row>
    <row r="1034" spans="1:79" s="16" customFormat="1" x14ac:dyDescent="0.2">
      <c r="A1034" s="15"/>
      <c r="C1034" s="17"/>
      <c r="D1034" s="15"/>
      <c r="E1034" s="344"/>
      <c r="F1034" s="15"/>
      <c r="G1034" s="345"/>
      <c r="H1034" s="13"/>
      <c r="I1034" s="13"/>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row>
    <row r="1035" spans="1:79" s="16" customFormat="1" x14ac:dyDescent="0.2">
      <c r="A1035" s="15"/>
      <c r="C1035" s="17"/>
      <c r="D1035" s="15"/>
      <c r="E1035" s="344"/>
      <c r="F1035" s="15"/>
      <c r="G1035" s="345"/>
      <c r="H1035" s="13"/>
      <c r="I1035" s="13"/>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c r="CA1035" s="17"/>
    </row>
    <row r="1036" spans="1:79" s="16" customFormat="1" x14ac:dyDescent="0.2">
      <c r="A1036" s="15"/>
      <c r="C1036" s="17"/>
      <c r="D1036" s="15"/>
      <c r="E1036" s="344"/>
      <c r="F1036" s="15"/>
      <c r="G1036" s="345"/>
      <c r="H1036" s="13"/>
      <c r="I1036" s="13"/>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c r="CA1036" s="17"/>
    </row>
    <row r="1037" spans="1:79" s="16" customFormat="1" x14ac:dyDescent="0.2">
      <c r="A1037" s="15"/>
      <c r="C1037" s="17"/>
      <c r="D1037" s="15"/>
      <c r="E1037" s="344"/>
      <c r="F1037" s="15"/>
      <c r="G1037" s="345"/>
      <c r="H1037" s="13"/>
      <c r="I1037" s="13"/>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c r="CA1037" s="17"/>
    </row>
    <row r="1038" spans="1:79" s="16" customFormat="1" x14ac:dyDescent="0.2">
      <c r="A1038" s="15"/>
      <c r="C1038" s="17"/>
      <c r="D1038" s="15"/>
      <c r="E1038" s="344"/>
      <c r="F1038" s="15"/>
      <c r="G1038" s="345"/>
      <c r="H1038" s="13"/>
      <c r="I1038" s="13"/>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c r="CA1038" s="17"/>
    </row>
    <row r="1039" spans="1:79" s="16" customFormat="1" x14ac:dyDescent="0.2">
      <c r="A1039" s="15"/>
      <c r="C1039" s="17"/>
      <c r="D1039" s="15"/>
      <c r="E1039" s="344"/>
      <c r="F1039" s="15"/>
      <c r="G1039" s="345"/>
      <c r="H1039" s="13"/>
      <c r="I1039" s="13"/>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c r="CA1039" s="17"/>
    </row>
    <row r="1040" spans="1:79" s="16" customFormat="1" x14ac:dyDescent="0.2">
      <c r="A1040" s="15"/>
      <c r="C1040" s="17"/>
      <c r="D1040" s="15"/>
      <c r="E1040" s="344"/>
      <c r="F1040" s="15"/>
      <c r="G1040" s="345"/>
      <c r="H1040" s="13"/>
      <c r="I1040" s="13"/>
      <c r="J1040" s="17"/>
      <c r="K1040" s="17"/>
      <c r="L1040" s="17"/>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c r="CA1040" s="17"/>
    </row>
    <row r="1041" spans="1:79" s="16" customFormat="1" x14ac:dyDescent="0.2">
      <c r="A1041" s="15"/>
      <c r="C1041" s="17"/>
      <c r="D1041" s="15"/>
      <c r="E1041" s="344"/>
      <c r="F1041" s="15"/>
      <c r="G1041" s="345"/>
      <c r="H1041" s="13"/>
      <c r="I1041" s="13"/>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c r="CA1041" s="17"/>
    </row>
    <row r="1042" spans="1:79" s="16" customFormat="1" x14ac:dyDescent="0.2">
      <c r="A1042" s="15"/>
      <c r="C1042" s="17"/>
      <c r="D1042" s="15"/>
      <c r="E1042" s="344"/>
      <c r="F1042" s="15"/>
      <c r="G1042" s="345"/>
      <c r="H1042" s="13"/>
      <c r="I1042" s="13"/>
      <c r="J1042" s="17"/>
      <c r="K1042" s="17"/>
      <c r="L1042" s="17"/>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c r="CA1042" s="17"/>
    </row>
    <row r="1043" spans="1:79" s="16" customFormat="1" x14ac:dyDescent="0.2">
      <c r="A1043" s="15"/>
      <c r="C1043" s="17"/>
      <c r="D1043" s="15"/>
      <c r="E1043" s="344"/>
      <c r="F1043" s="15"/>
      <c r="G1043" s="345"/>
      <c r="H1043" s="13"/>
      <c r="I1043" s="13"/>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c r="CA1043" s="17"/>
    </row>
    <row r="1044" spans="1:79" s="16" customFormat="1" x14ac:dyDescent="0.2">
      <c r="A1044" s="15"/>
      <c r="C1044" s="17"/>
      <c r="D1044" s="15"/>
      <c r="E1044" s="344"/>
      <c r="F1044" s="15"/>
      <c r="G1044" s="345"/>
      <c r="H1044" s="13"/>
      <c r="I1044" s="13"/>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17"/>
    </row>
    <row r="1045" spans="1:79" s="16" customFormat="1" x14ac:dyDescent="0.2">
      <c r="A1045" s="15"/>
      <c r="C1045" s="17"/>
      <c r="D1045" s="15"/>
      <c r="E1045" s="344"/>
      <c r="F1045" s="15"/>
      <c r="G1045" s="345"/>
      <c r="H1045" s="13"/>
      <c r="I1045" s="13"/>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row>
    <row r="1046" spans="1:79" s="16" customFormat="1" x14ac:dyDescent="0.2">
      <c r="A1046" s="15"/>
      <c r="C1046" s="17"/>
      <c r="D1046" s="15"/>
      <c r="E1046" s="344"/>
      <c r="F1046" s="15"/>
      <c r="G1046" s="345"/>
      <c r="H1046" s="13"/>
      <c r="I1046" s="13"/>
      <c r="J1046" s="17"/>
      <c r="K1046" s="17"/>
      <c r="L1046" s="17"/>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row>
    <row r="1047" spans="1:79" s="16" customFormat="1" x14ac:dyDescent="0.2">
      <c r="A1047" s="15"/>
      <c r="C1047" s="17"/>
      <c r="D1047" s="15"/>
      <c r="E1047" s="344"/>
      <c r="F1047" s="15"/>
      <c r="G1047" s="345"/>
      <c r="H1047" s="13"/>
      <c r="I1047" s="13"/>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row>
    <row r="1048" spans="1:79" s="16" customFormat="1" x14ac:dyDescent="0.2">
      <c r="A1048" s="15"/>
      <c r="C1048" s="17"/>
      <c r="D1048" s="15"/>
      <c r="E1048" s="344"/>
      <c r="F1048" s="15"/>
      <c r="G1048" s="345"/>
      <c r="H1048" s="13"/>
      <c r="I1048" s="13"/>
      <c r="J1048" s="17"/>
      <c r="K1048" s="17"/>
      <c r="L1048" s="17"/>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row>
    <row r="1049" spans="1:79" s="16" customFormat="1" x14ac:dyDescent="0.2">
      <c r="A1049" s="15"/>
      <c r="C1049" s="17"/>
      <c r="D1049" s="15"/>
      <c r="E1049" s="344"/>
      <c r="F1049" s="15"/>
      <c r="G1049" s="345"/>
      <c r="H1049" s="13"/>
      <c r="I1049" s="13"/>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row>
    <row r="1050" spans="1:79" s="16" customFormat="1" x14ac:dyDescent="0.2">
      <c r="A1050" s="15"/>
      <c r="C1050" s="17"/>
      <c r="D1050" s="15"/>
      <c r="E1050" s="344"/>
      <c r="F1050" s="15"/>
      <c r="G1050" s="345"/>
      <c r="H1050" s="13"/>
      <c r="I1050" s="13"/>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row>
    <row r="1051" spans="1:79" s="16" customFormat="1" x14ac:dyDescent="0.2">
      <c r="A1051" s="15"/>
      <c r="C1051" s="17"/>
      <c r="D1051" s="15"/>
      <c r="E1051" s="344"/>
      <c r="F1051" s="15"/>
      <c r="G1051" s="345"/>
      <c r="H1051" s="13"/>
      <c r="I1051" s="13"/>
      <c r="J1051" s="17"/>
      <c r="K1051" s="17"/>
      <c r="L1051" s="17"/>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row>
    <row r="1052" spans="1:79" s="16" customFormat="1" x14ac:dyDescent="0.2">
      <c r="A1052" s="15"/>
      <c r="C1052" s="17"/>
      <c r="D1052" s="15"/>
      <c r="E1052" s="344"/>
      <c r="F1052" s="15"/>
      <c r="G1052" s="345"/>
      <c r="H1052" s="13"/>
      <c r="I1052" s="13"/>
      <c r="J1052" s="17"/>
      <c r="K1052" s="17"/>
      <c r="L1052" s="17"/>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row>
    <row r="1053" spans="1:79" s="16" customFormat="1" x14ac:dyDescent="0.2">
      <c r="A1053" s="15"/>
      <c r="C1053" s="17"/>
      <c r="D1053" s="15"/>
      <c r="E1053" s="344"/>
      <c r="F1053" s="15"/>
      <c r="G1053" s="345"/>
      <c r="H1053" s="13"/>
      <c r="I1053" s="13"/>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row>
    <row r="1054" spans="1:79" s="16" customFormat="1" x14ac:dyDescent="0.2">
      <c r="A1054" s="15"/>
      <c r="C1054" s="17"/>
      <c r="D1054" s="15"/>
      <c r="E1054" s="344"/>
      <c r="F1054" s="15"/>
      <c r="G1054" s="345"/>
      <c r="H1054" s="13"/>
      <c r="I1054" s="13"/>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c r="CA1054" s="17"/>
    </row>
    <row r="1055" spans="1:79" s="16" customFormat="1" x14ac:dyDescent="0.2">
      <c r="A1055" s="15"/>
      <c r="C1055" s="17"/>
      <c r="D1055" s="15"/>
      <c r="E1055" s="344"/>
      <c r="F1055" s="15"/>
      <c r="G1055" s="345"/>
      <c r="H1055" s="13"/>
      <c r="I1055" s="13"/>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c r="CA1055" s="17"/>
    </row>
    <row r="1056" spans="1:79" s="16" customFormat="1" x14ac:dyDescent="0.2">
      <c r="A1056" s="15"/>
      <c r="C1056" s="17"/>
      <c r="D1056" s="15"/>
      <c r="E1056" s="344"/>
      <c r="F1056" s="15"/>
      <c r="G1056" s="345"/>
      <c r="H1056" s="13"/>
      <c r="I1056" s="13"/>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row>
    <row r="1057" spans="1:79" s="16" customFormat="1" x14ac:dyDescent="0.2">
      <c r="A1057" s="15"/>
      <c r="C1057" s="17"/>
      <c r="D1057" s="15"/>
      <c r="E1057" s="344"/>
      <c r="F1057" s="15"/>
      <c r="G1057" s="345"/>
      <c r="H1057" s="13"/>
      <c r="I1057" s="13"/>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row>
    <row r="1058" spans="1:79" s="16" customFormat="1" x14ac:dyDescent="0.2">
      <c r="A1058" s="15"/>
      <c r="C1058" s="17"/>
      <c r="D1058" s="15"/>
      <c r="E1058" s="344"/>
      <c r="F1058" s="15"/>
      <c r="G1058" s="345"/>
      <c r="H1058" s="13"/>
      <c r="I1058" s="13"/>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row>
    <row r="1059" spans="1:79" s="16" customFormat="1" x14ac:dyDescent="0.2">
      <c r="A1059" s="15"/>
      <c r="C1059" s="17"/>
      <c r="D1059" s="15"/>
      <c r="E1059" s="344"/>
      <c r="F1059" s="15"/>
      <c r="G1059" s="345"/>
      <c r="H1059" s="13"/>
      <c r="I1059" s="13"/>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c r="CA1059" s="17"/>
    </row>
    <row r="1060" spans="1:79" s="16" customFormat="1" x14ac:dyDescent="0.2">
      <c r="A1060" s="15"/>
      <c r="C1060" s="17"/>
      <c r="D1060" s="15"/>
      <c r="E1060" s="344"/>
      <c r="F1060" s="15"/>
      <c r="G1060" s="345"/>
      <c r="H1060" s="13"/>
      <c r="I1060" s="13"/>
      <c r="J1060" s="17"/>
      <c r="K1060" s="17"/>
      <c r="L1060" s="17"/>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17"/>
    </row>
    <row r="1061" spans="1:79" s="16" customFormat="1" x14ac:dyDescent="0.2">
      <c r="A1061" s="15"/>
      <c r="C1061" s="17"/>
      <c r="D1061" s="15"/>
      <c r="E1061" s="344"/>
      <c r="F1061" s="15"/>
      <c r="G1061" s="345"/>
      <c r="H1061" s="13"/>
      <c r="I1061" s="13"/>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c r="CA1061" s="17"/>
    </row>
    <row r="1062" spans="1:79" s="16" customFormat="1" x14ac:dyDescent="0.2">
      <c r="A1062" s="15"/>
      <c r="C1062" s="17"/>
      <c r="D1062" s="15"/>
      <c r="E1062" s="344"/>
      <c r="F1062" s="15"/>
      <c r="G1062" s="345"/>
      <c r="H1062" s="13"/>
      <c r="I1062" s="13"/>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c r="CA1062" s="17"/>
    </row>
    <row r="1063" spans="1:79" s="16" customFormat="1" x14ac:dyDescent="0.2">
      <c r="A1063" s="15"/>
      <c r="C1063" s="17"/>
      <c r="D1063" s="15"/>
      <c r="E1063" s="344"/>
      <c r="F1063" s="15"/>
      <c r="G1063" s="345"/>
      <c r="H1063" s="13"/>
      <c r="I1063" s="13"/>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c r="CA1063" s="17"/>
    </row>
    <row r="1064" spans="1:79" s="16" customFormat="1" x14ac:dyDescent="0.2">
      <c r="A1064" s="15"/>
      <c r="C1064" s="17"/>
      <c r="D1064" s="15"/>
      <c r="E1064" s="344"/>
      <c r="F1064" s="15"/>
      <c r="G1064" s="345"/>
      <c r="H1064" s="13"/>
      <c r="I1064" s="13"/>
      <c r="J1064" s="17"/>
      <c r="K1064" s="17"/>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row>
    <row r="1065" spans="1:79" s="16" customFormat="1" x14ac:dyDescent="0.2">
      <c r="A1065" s="15"/>
      <c r="C1065" s="17"/>
      <c r="D1065" s="15"/>
      <c r="E1065" s="344"/>
      <c r="F1065" s="15"/>
      <c r="G1065" s="345"/>
      <c r="H1065" s="13"/>
      <c r="I1065" s="13"/>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row>
    <row r="1066" spans="1:79" s="16" customFormat="1" x14ac:dyDescent="0.2">
      <c r="A1066" s="15"/>
      <c r="C1066" s="17"/>
      <c r="D1066" s="15"/>
      <c r="E1066" s="344"/>
      <c r="F1066" s="15"/>
      <c r="G1066" s="345"/>
      <c r="H1066" s="13"/>
      <c r="I1066" s="13"/>
      <c r="J1066" s="17"/>
      <c r="K1066" s="17"/>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row>
    <row r="1067" spans="1:79" s="16" customFormat="1" x14ac:dyDescent="0.2">
      <c r="A1067" s="15"/>
      <c r="C1067" s="17"/>
      <c r="D1067" s="15"/>
      <c r="E1067" s="344"/>
      <c r="F1067" s="15"/>
      <c r="G1067" s="345"/>
      <c r="H1067" s="13"/>
      <c r="I1067" s="13"/>
      <c r="J1067" s="17"/>
      <c r="K1067" s="17"/>
      <c r="L1067" s="17"/>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c r="CA1067" s="17"/>
    </row>
    <row r="1068" spans="1:79" s="16" customFormat="1" x14ac:dyDescent="0.2">
      <c r="A1068" s="15"/>
      <c r="C1068" s="17"/>
      <c r="D1068" s="15"/>
      <c r="E1068" s="344"/>
      <c r="F1068" s="15"/>
      <c r="G1068" s="345"/>
      <c r="H1068" s="13"/>
      <c r="I1068" s="13"/>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c r="CA1068" s="17"/>
    </row>
    <row r="1069" spans="1:79" s="16" customFormat="1" x14ac:dyDescent="0.2">
      <c r="A1069" s="15"/>
      <c r="C1069" s="17"/>
      <c r="D1069" s="15"/>
      <c r="E1069" s="344"/>
      <c r="F1069" s="15"/>
      <c r="G1069" s="345"/>
      <c r="H1069" s="13"/>
      <c r="I1069" s="13"/>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c r="CA1069" s="17"/>
    </row>
    <row r="1070" spans="1:79" s="16" customFormat="1" x14ac:dyDescent="0.2">
      <c r="A1070" s="15"/>
      <c r="C1070" s="17"/>
      <c r="D1070" s="15"/>
      <c r="E1070" s="344"/>
      <c r="F1070" s="15"/>
      <c r="G1070" s="345"/>
      <c r="H1070" s="13"/>
      <c r="I1070" s="13"/>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c r="CA1070" s="17"/>
    </row>
    <row r="1071" spans="1:79" s="16" customFormat="1" x14ac:dyDescent="0.2">
      <c r="A1071" s="15"/>
      <c r="C1071" s="17"/>
      <c r="D1071" s="15"/>
      <c r="E1071" s="344"/>
      <c r="F1071" s="15"/>
      <c r="G1071" s="345"/>
      <c r="H1071" s="13"/>
      <c r="I1071" s="13"/>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c r="CA1071" s="17"/>
    </row>
    <row r="1072" spans="1:79" s="16" customFormat="1" x14ac:dyDescent="0.2">
      <c r="A1072" s="15"/>
      <c r="C1072" s="17"/>
      <c r="D1072" s="15"/>
      <c r="E1072" s="344"/>
      <c r="F1072" s="15"/>
      <c r="G1072" s="345"/>
      <c r="H1072" s="13"/>
      <c r="I1072" s="13"/>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c r="CA1072" s="17"/>
    </row>
    <row r="1073" spans="1:79" s="16" customFormat="1" x14ac:dyDescent="0.2">
      <c r="A1073" s="15"/>
      <c r="C1073" s="17"/>
      <c r="D1073" s="15"/>
      <c r="E1073" s="344"/>
      <c r="F1073" s="15"/>
      <c r="G1073" s="345"/>
      <c r="H1073" s="13"/>
      <c r="I1073" s="13"/>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row>
    <row r="1074" spans="1:79" s="16" customFormat="1" x14ac:dyDescent="0.2">
      <c r="A1074" s="15"/>
      <c r="C1074" s="17"/>
      <c r="D1074" s="15"/>
      <c r="E1074" s="344"/>
      <c r="F1074" s="15"/>
      <c r="G1074" s="345"/>
      <c r="H1074" s="13"/>
      <c r="I1074" s="13"/>
      <c r="J1074" s="17"/>
      <c r="K1074" s="17"/>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row>
    <row r="1075" spans="1:79" s="16" customFormat="1" x14ac:dyDescent="0.2">
      <c r="A1075" s="15"/>
      <c r="C1075" s="17"/>
      <c r="D1075" s="15"/>
      <c r="E1075" s="344"/>
      <c r="F1075" s="15"/>
      <c r="G1075" s="345"/>
      <c r="H1075" s="13"/>
      <c r="I1075" s="13"/>
      <c r="J1075" s="17"/>
      <c r="K1075" s="17"/>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row>
    <row r="1076" spans="1:79" s="16" customFormat="1" x14ac:dyDescent="0.2">
      <c r="A1076" s="15"/>
      <c r="C1076" s="17"/>
      <c r="D1076" s="15"/>
      <c r="E1076" s="344"/>
      <c r="F1076" s="15"/>
      <c r="G1076" s="345"/>
      <c r="H1076" s="13"/>
      <c r="I1076" s="13"/>
      <c r="J1076" s="17"/>
      <c r="K1076" s="17"/>
      <c r="L1076" s="17"/>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c r="CA1076" s="17"/>
    </row>
    <row r="1077" spans="1:79" s="16" customFormat="1" x14ac:dyDescent="0.2">
      <c r="A1077" s="15"/>
      <c r="C1077" s="17"/>
      <c r="D1077" s="15"/>
      <c r="E1077" s="344"/>
      <c r="F1077" s="15"/>
      <c r="G1077" s="345"/>
      <c r="H1077" s="13"/>
      <c r="I1077" s="13"/>
      <c r="J1077" s="17"/>
      <c r="K1077" s="17"/>
      <c r="L1077" s="17"/>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c r="CA1077" s="17"/>
    </row>
    <row r="1078" spans="1:79" s="16" customFormat="1" x14ac:dyDescent="0.2">
      <c r="A1078" s="15"/>
      <c r="C1078" s="17"/>
      <c r="D1078" s="15"/>
      <c r="E1078" s="344"/>
      <c r="F1078" s="15"/>
      <c r="G1078" s="345"/>
      <c r="H1078" s="13"/>
      <c r="I1078" s="13"/>
      <c r="J1078" s="17"/>
      <c r="K1078" s="17"/>
      <c r="L1078" s="17"/>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row>
    <row r="1079" spans="1:79" s="16" customFormat="1" x14ac:dyDescent="0.2">
      <c r="A1079" s="15"/>
      <c r="C1079" s="17"/>
      <c r="D1079" s="15"/>
      <c r="E1079" s="344"/>
      <c r="F1079" s="15"/>
      <c r="G1079" s="345"/>
      <c r="H1079" s="13"/>
      <c r="I1079" s="13"/>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row>
    <row r="1080" spans="1:79" s="16" customFormat="1" x14ac:dyDescent="0.2">
      <c r="A1080" s="15"/>
      <c r="C1080" s="17"/>
      <c r="D1080" s="15"/>
      <c r="E1080" s="344"/>
      <c r="F1080" s="15"/>
      <c r="G1080" s="345"/>
      <c r="H1080" s="13"/>
      <c r="I1080" s="13"/>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row>
    <row r="1081" spans="1:79" s="16" customFormat="1" x14ac:dyDescent="0.2">
      <c r="A1081" s="15"/>
      <c r="C1081" s="17"/>
      <c r="D1081" s="15"/>
      <c r="E1081" s="344"/>
      <c r="F1081" s="15"/>
      <c r="G1081" s="345"/>
      <c r="H1081" s="13"/>
      <c r="I1081" s="13"/>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c r="CA1081" s="17"/>
    </row>
    <row r="1082" spans="1:79" s="16" customFormat="1" x14ac:dyDescent="0.2">
      <c r="A1082" s="15"/>
      <c r="C1082" s="17"/>
      <c r="D1082" s="15"/>
      <c r="E1082" s="344"/>
      <c r="F1082" s="15"/>
      <c r="G1082" s="345"/>
      <c r="H1082" s="13"/>
      <c r="I1082" s="13"/>
      <c r="J1082" s="17"/>
      <c r="K1082" s="17"/>
      <c r="L1082" s="17"/>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c r="CA1082" s="17"/>
    </row>
    <row r="1083" spans="1:79" s="16" customFormat="1" x14ac:dyDescent="0.2">
      <c r="A1083" s="15"/>
      <c r="C1083" s="17"/>
      <c r="D1083" s="15"/>
      <c r="E1083" s="344"/>
      <c r="F1083" s="15"/>
      <c r="G1083" s="345"/>
      <c r="H1083" s="13"/>
      <c r="I1083" s="13"/>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c r="CA1083" s="17"/>
    </row>
    <row r="1084" spans="1:79" s="16" customFormat="1" x14ac:dyDescent="0.2">
      <c r="A1084" s="15"/>
      <c r="C1084" s="17"/>
      <c r="D1084" s="15"/>
      <c r="E1084" s="344"/>
      <c r="F1084" s="15"/>
      <c r="G1084" s="345"/>
      <c r="H1084" s="13"/>
      <c r="I1084" s="13"/>
      <c r="J1084" s="17"/>
      <c r="K1084" s="17"/>
      <c r="L1084" s="17"/>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c r="CA1084" s="17"/>
    </row>
    <row r="1085" spans="1:79" s="16" customFormat="1" x14ac:dyDescent="0.2">
      <c r="A1085" s="15"/>
      <c r="C1085" s="17"/>
      <c r="D1085" s="15"/>
      <c r="E1085" s="344"/>
      <c r="F1085" s="15"/>
      <c r="G1085" s="345"/>
      <c r="H1085" s="13"/>
      <c r="I1085" s="13"/>
      <c r="J1085" s="17"/>
      <c r="K1085" s="17"/>
      <c r="L1085" s="17"/>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c r="CA1085" s="17"/>
    </row>
    <row r="1086" spans="1:79" s="16" customFormat="1" x14ac:dyDescent="0.2">
      <c r="A1086" s="15"/>
      <c r="C1086" s="17"/>
      <c r="D1086" s="15"/>
      <c r="E1086" s="344"/>
      <c r="F1086" s="15"/>
      <c r="G1086" s="345"/>
      <c r="H1086" s="13"/>
      <c r="I1086" s="13"/>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17"/>
    </row>
    <row r="1087" spans="1:79" s="16" customFormat="1" x14ac:dyDescent="0.2">
      <c r="A1087" s="15"/>
      <c r="C1087" s="17"/>
      <c r="D1087" s="15"/>
      <c r="E1087" s="344"/>
      <c r="F1087" s="15"/>
      <c r="G1087" s="345"/>
      <c r="H1087" s="13"/>
      <c r="I1087" s="13"/>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c r="CA1087" s="17"/>
    </row>
    <row r="1088" spans="1:79" s="16" customFormat="1" x14ac:dyDescent="0.2">
      <c r="A1088" s="15"/>
      <c r="C1088" s="17"/>
      <c r="D1088" s="15"/>
      <c r="E1088" s="344"/>
      <c r="F1088" s="15"/>
      <c r="G1088" s="345"/>
      <c r="H1088" s="13"/>
      <c r="I1088" s="13"/>
      <c r="J1088" s="17"/>
      <c r="K1088" s="17"/>
      <c r="L1088" s="17"/>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c r="CA1088" s="17"/>
    </row>
    <row r="1089" spans="1:79" s="16" customFormat="1" x14ac:dyDescent="0.2">
      <c r="A1089" s="15"/>
      <c r="C1089" s="17"/>
      <c r="D1089" s="15"/>
      <c r="E1089" s="344"/>
      <c r="F1089" s="15"/>
      <c r="G1089" s="345"/>
      <c r="H1089" s="13"/>
      <c r="I1089" s="13"/>
      <c r="J1089" s="17"/>
      <c r="K1089" s="17"/>
      <c r="L1089" s="17"/>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c r="CA1089" s="17"/>
    </row>
    <row r="1090" spans="1:79" s="16" customFormat="1" x14ac:dyDescent="0.2">
      <c r="A1090" s="15"/>
      <c r="C1090" s="17"/>
      <c r="D1090" s="15"/>
      <c r="E1090" s="344"/>
      <c r="F1090" s="15"/>
      <c r="G1090" s="345"/>
      <c r="H1090" s="13"/>
      <c r="I1090" s="13"/>
      <c r="J1090" s="17"/>
      <c r="K1090" s="17"/>
      <c r="L1090" s="17"/>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c r="CA1090" s="17"/>
    </row>
    <row r="1091" spans="1:79" s="16" customFormat="1" x14ac:dyDescent="0.2">
      <c r="A1091" s="15"/>
      <c r="C1091" s="17"/>
      <c r="D1091" s="15"/>
      <c r="E1091" s="344"/>
      <c r="F1091" s="15"/>
      <c r="G1091" s="345"/>
      <c r="H1091" s="13"/>
      <c r="I1091" s="13"/>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c r="CA1091" s="17"/>
    </row>
    <row r="1092" spans="1:79" s="16" customFormat="1" x14ac:dyDescent="0.2">
      <c r="A1092" s="15"/>
      <c r="C1092" s="17"/>
      <c r="D1092" s="15"/>
      <c r="E1092" s="344"/>
      <c r="F1092" s="15"/>
      <c r="G1092" s="345"/>
      <c r="H1092" s="13"/>
      <c r="I1092" s="13"/>
      <c r="J1092" s="17"/>
      <c r="K1092" s="17"/>
      <c r="L1092" s="17"/>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c r="CA1092" s="17"/>
    </row>
    <row r="1093" spans="1:79" s="16" customFormat="1" x14ac:dyDescent="0.2">
      <c r="A1093" s="15"/>
      <c r="C1093" s="17"/>
      <c r="D1093" s="15"/>
      <c r="E1093" s="344"/>
      <c r="F1093" s="15"/>
      <c r="G1093" s="345"/>
      <c r="H1093" s="13"/>
      <c r="I1093" s="13"/>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c r="CA1093" s="17"/>
    </row>
    <row r="1094" spans="1:79" s="16" customFormat="1" x14ac:dyDescent="0.2">
      <c r="A1094" s="15"/>
      <c r="C1094" s="17"/>
      <c r="D1094" s="15"/>
      <c r="E1094" s="344"/>
      <c r="F1094" s="15"/>
      <c r="G1094" s="345"/>
      <c r="H1094" s="13"/>
      <c r="I1094" s="13"/>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c r="CA1094" s="17"/>
    </row>
    <row r="1095" spans="1:79" s="16" customFormat="1" x14ac:dyDescent="0.2">
      <c r="A1095" s="15"/>
      <c r="C1095" s="17"/>
      <c r="D1095" s="15"/>
      <c r="E1095" s="344"/>
      <c r="F1095" s="15"/>
      <c r="G1095" s="345"/>
      <c r="H1095" s="13"/>
      <c r="I1095" s="13"/>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c r="CA1095" s="17"/>
    </row>
    <row r="1096" spans="1:79" s="16" customFormat="1" x14ac:dyDescent="0.2">
      <c r="A1096" s="15"/>
      <c r="C1096" s="17"/>
      <c r="D1096" s="15"/>
      <c r="E1096" s="344"/>
      <c r="F1096" s="15"/>
      <c r="G1096" s="345"/>
      <c r="H1096" s="13"/>
      <c r="I1096" s="13"/>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c r="CA1096" s="17"/>
    </row>
    <row r="1097" spans="1:79" s="16" customFormat="1" x14ac:dyDescent="0.2">
      <c r="A1097" s="15"/>
      <c r="C1097" s="17"/>
      <c r="D1097" s="15"/>
      <c r="E1097" s="344"/>
      <c r="F1097" s="15"/>
      <c r="G1097" s="345"/>
      <c r="H1097" s="13"/>
      <c r="I1097" s="13"/>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c r="CA1097" s="17"/>
    </row>
    <row r="1098" spans="1:79" s="16" customFormat="1" x14ac:dyDescent="0.2">
      <c r="A1098" s="15"/>
      <c r="C1098" s="17"/>
      <c r="D1098" s="15"/>
      <c r="E1098" s="344"/>
      <c r="F1098" s="15"/>
      <c r="G1098" s="345"/>
      <c r="H1098" s="13"/>
      <c r="I1098" s="13"/>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c r="CA1098" s="17"/>
    </row>
    <row r="1099" spans="1:79" s="16" customFormat="1" x14ac:dyDescent="0.2">
      <c r="A1099" s="15"/>
      <c r="C1099" s="17"/>
      <c r="D1099" s="15"/>
      <c r="E1099" s="344"/>
      <c r="F1099" s="15"/>
      <c r="G1099" s="345"/>
      <c r="H1099" s="13"/>
      <c r="I1099" s="13"/>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c r="CA1099" s="17"/>
    </row>
    <row r="1100" spans="1:79" s="16" customFormat="1" x14ac:dyDescent="0.2">
      <c r="A1100" s="15"/>
      <c r="C1100" s="17"/>
      <c r="D1100" s="15"/>
      <c r="E1100" s="344"/>
      <c r="F1100" s="15"/>
      <c r="G1100" s="345"/>
      <c r="H1100" s="13"/>
      <c r="I1100" s="13"/>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c r="CA1100" s="17"/>
    </row>
    <row r="1101" spans="1:79" s="16" customFormat="1" x14ac:dyDescent="0.2">
      <c r="A1101" s="15"/>
      <c r="C1101" s="17"/>
      <c r="D1101" s="15"/>
      <c r="E1101" s="344"/>
      <c r="F1101" s="15"/>
      <c r="G1101" s="345"/>
      <c r="H1101" s="13"/>
      <c r="I1101" s="13"/>
      <c r="J1101" s="17"/>
      <c r="K1101" s="17"/>
      <c r="L1101" s="17"/>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c r="CA1101" s="17"/>
    </row>
    <row r="1102" spans="1:79" s="16" customFormat="1" x14ac:dyDescent="0.2">
      <c r="A1102" s="15"/>
      <c r="C1102" s="17"/>
      <c r="D1102" s="15"/>
      <c r="E1102" s="344"/>
      <c r="F1102" s="15"/>
      <c r="G1102" s="345"/>
      <c r="H1102" s="13"/>
      <c r="I1102" s="13"/>
      <c r="J1102" s="17"/>
      <c r="K1102" s="17"/>
      <c r="L1102" s="17"/>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c r="CA1102" s="17"/>
    </row>
    <row r="1103" spans="1:79" s="16" customFormat="1" x14ac:dyDescent="0.2">
      <c r="A1103" s="15"/>
      <c r="C1103" s="17"/>
      <c r="D1103" s="15"/>
      <c r="E1103" s="344"/>
      <c r="F1103" s="15"/>
      <c r="G1103" s="345"/>
      <c r="H1103" s="13"/>
      <c r="I1103" s="13"/>
      <c r="J1103" s="17"/>
      <c r="K1103" s="17"/>
      <c r="L1103" s="17"/>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c r="CA1103" s="17"/>
    </row>
    <row r="1104" spans="1:79" s="16" customFormat="1" x14ac:dyDescent="0.2">
      <c r="A1104" s="15"/>
      <c r="C1104" s="17"/>
      <c r="D1104" s="15"/>
      <c r="E1104" s="344"/>
      <c r="F1104" s="15"/>
      <c r="G1104" s="345"/>
      <c r="H1104" s="13"/>
      <c r="I1104" s="13"/>
      <c r="J1104" s="17"/>
      <c r="K1104" s="17"/>
      <c r="L1104" s="17"/>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c r="CA1104" s="17"/>
    </row>
    <row r="1105" spans="1:79" s="16" customFormat="1" x14ac:dyDescent="0.2">
      <c r="A1105" s="15"/>
      <c r="C1105" s="17"/>
      <c r="D1105" s="15"/>
      <c r="E1105" s="344"/>
      <c r="F1105" s="15"/>
      <c r="G1105" s="345"/>
      <c r="H1105" s="13"/>
      <c r="I1105" s="13"/>
      <c r="J1105" s="17"/>
      <c r="K1105" s="17"/>
      <c r="L1105" s="17"/>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c r="CA1105" s="17"/>
    </row>
    <row r="1106" spans="1:79" s="16" customFormat="1" x14ac:dyDescent="0.2">
      <c r="A1106" s="15"/>
      <c r="C1106" s="17"/>
      <c r="D1106" s="15"/>
      <c r="E1106" s="344"/>
      <c r="F1106" s="15"/>
      <c r="G1106" s="345"/>
      <c r="H1106" s="13"/>
      <c r="I1106" s="13"/>
      <c r="J1106" s="17"/>
      <c r="K1106" s="17"/>
      <c r="L1106" s="17"/>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c r="CA1106" s="17"/>
    </row>
    <row r="1107" spans="1:79" s="16" customFormat="1" x14ac:dyDescent="0.2">
      <c r="A1107" s="15"/>
      <c r="C1107" s="17"/>
      <c r="D1107" s="15"/>
      <c r="E1107" s="344"/>
      <c r="F1107" s="15"/>
      <c r="G1107" s="345"/>
      <c r="H1107" s="13"/>
      <c r="I1107" s="13"/>
      <c r="J1107" s="17"/>
      <c r="K1107" s="17"/>
      <c r="L1107" s="17"/>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c r="CA1107" s="17"/>
    </row>
    <row r="1108" spans="1:79" s="16" customFormat="1" x14ac:dyDescent="0.2">
      <c r="A1108" s="15"/>
      <c r="C1108" s="17"/>
      <c r="D1108" s="15"/>
      <c r="E1108" s="344"/>
      <c r="F1108" s="15"/>
      <c r="G1108" s="345"/>
      <c r="H1108" s="13"/>
      <c r="I1108" s="13"/>
      <c r="J1108" s="17"/>
      <c r="K1108" s="17"/>
      <c r="L1108" s="17"/>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c r="CA1108" s="17"/>
    </row>
    <row r="1109" spans="1:79" s="16" customFormat="1" x14ac:dyDescent="0.2">
      <c r="A1109" s="15"/>
      <c r="C1109" s="17"/>
      <c r="D1109" s="15"/>
      <c r="E1109" s="344"/>
      <c r="F1109" s="15"/>
      <c r="G1109" s="345"/>
      <c r="H1109" s="13"/>
      <c r="I1109" s="13"/>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c r="CA1109" s="17"/>
    </row>
    <row r="1110" spans="1:79" s="16" customFormat="1" x14ac:dyDescent="0.2">
      <c r="A1110" s="15"/>
      <c r="C1110" s="17"/>
      <c r="D1110" s="15"/>
      <c r="E1110" s="344"/>
      <c r="F1110" s="15"/>
      <c r="G1110" s="345"/>
      <c r="H1110" s="13"/>
      <c r="I1110" s="13"/>
      <c r="J1110" s="17"/>
      <c r="K1110" s="17"/>
      <c r="L1110" s="17"/>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c r="CA1110" s="17"/>
    </row>
    <row r="1111" spans="1:79" s="16" customFormat="1" x14ac:dyDescent="0.2">
      <c r="A1111" s="15"/>
      <c r="C1111" s="17"/>
      <c r="D1111" s="15"/>
      <c r="E1111" s="344"/>
      <c r="F1111" s="15"/>
      <c r="G1111" s="345"/>
      <c r="H1111" s="13"/>
      <c r="I1111" s="13"/>
      <c r="J1111" s="17"/>
      <c r="K1111" s="17"/>
      <c r="L1111" s="17"/>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c r="CA1111" s="17"/>
    </row>
    <row r="1112" spans="1:79" s="16" customFormat="1" x14ac:dyDescent="0.2">
      <c r="A1112" s="15"/>
      <c r="C1112" s="17"/>
      <c r="D1112" s="15"/>
      <c r="E1112" s="344"/>
      <c r="F1112" s="15"/>
      <c r="G1112" s="345"/>
      <c r="H1112" s="13"/>
      <c r="I1112" s="13"/>
      <c r="J1112" s="17"/>
      <c r="K1112" s="17"/>
      <c r="L1112" s="17"/>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c r="CA1112" s="17"/>
    </row>
    <row r="1113" spans="1:79" s="16" customFormat="1" x14ac:dyDescent="0.2">
      <c r="A1113" s="15"/>
      <c r="C1113" s="17"/>
      <c r="D1113" s="15"/>
      <c r="E1113" s="344"/>
      <c r="F1113" s="15"/>
      <c r="G1113" s="345"/>
      <c r="H1113" s="13"/>
      <c r="I1113" s="13"/>
      <c r="J1113" s="17"/>
      <c r="K1113" s="17"/>
      <c r="L1113" s="17"/>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c r="CA1113" s="17"/>
    </row>
    <row r="1114" spans="1:79" s="16" customFormat="1" x14ac:dyDescent="0.2">
      <c r="A1114" s="15"/>
      <c r="C1114" s="17"/>
      <c r="D1114" s="15"/>
      <c r="E1114" s="344"/>
      <c r="F1114" s="15"/>
      <c r="G1114" s="345"/>
      <c r="H1114" s="13"/>
      <c r="I1114" s="13"/>
      <c r="J1114" s="17"/>
      <c r="K1114" s="17"/>
      <c r="L1114" s="17"/>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c r="CA1114" s="17"/>
    </row>
    <row r="1115" spans="1:79" s="16" customFormat="1" x14ac:dyDescent="0.2">
      <c r="A1115" s="15"/>
      <c r="C1115" s="17"/>
      <c r="D1115" s="15"/>
      <c r="E1115" s="344"/>
      <c r="F1115" s="15"/>
      <c r="G1115" s="345"/>
      <c r="H1115" s="13"/>
      <c r="I1115" s="13"/>
      <c r="J1115" s="17"/>
      <c r="K1115" s="17"/>
      <c r="L1115" s="17"/>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c r="CA1115" s="17"/>
    </row>
    <row r="1116" spans="1:79" s="16" customFormat="1" x14ac:dyDescent="0.2">
      <c r="A1116" s="15"/>
      <c r="C1116" s="17"/>
      <c r="D1116" s="15"/>
      <c r="E1116" s="344"/>
      <c r="F1116" s="15"/>
      <c r="G1116" s="345"/>
      <c r="H1116" s="13"/>
      <c r="I1116" s="13"/>
      <c r="J1116" s="17"/>
      <c r="K1116" s="17"/>
      <c r="L1116" s="17"/>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c r="CA1116" s="17"/>
    </row>
    <row r="1117" spans="1:79" s="16" customFormat="1" x14ac:dyDescent="0.2">
      <c r="A1117" s="15"/>
      <c r="C1117" s="17"/>
      <c r="D1117" s="15"/>
      <c r="E1117" s="344"/>
      <c r="F1117" s="15"/>
      <c r="G1117" s="345"/>
      <c r="H1117" s="13"/>
      <c r="I1117" s="13"/>
      <c r="J1117" s="17"/>
      <c r="K1117" s="17"/>
      <c r="L1117" s="17"/>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c r="CA1117" s="17"/>
    </row>
    <row r="1118" spans="1:79" s="16" customFormat="1" x14ac:dyDescent="0.2">
      <c r="A1118" s="15"/>
      <c r="C1118" s="17"/>
      <c r="D1118" s="15"/>
      <c r="E1118" s="344"/>
      <c r="F1118" s="15"/>
      <c r="G1118" s="345"/>
      <c r="H1118" s="13"/>
      <c r="I1118" s="13"/>
      <c r="J1118" s="17"/>
      <c r="K1118" s="17"/>
      <c r="L1118" s="17"/>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c r="CA1118" s="17"/>
    </row>
    <row r="1119" spans="1:79" s="16" customFormat="1" x14ac:dyDescent="0.2">
      <c r="A1119" s="15"/>
      <c r="C1119" s="17"/>
      <c r="D1119" s="15"/>
      <c r="E1119" s="344"/>
      <c r="F1119" s="15"/>
      <c r="G1119" s="345"/>
      <c r="H1119" s="13"/>
      <c r="I1119" s="13"/>
      <c r="J1119" s="17"/>
      <c r="K1119" s="17"/>
      <c r="L1119" s="17"/>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c r="CA1119" s="17"/>
    </row>
    <row r="1120" spans="1:79" s="16" customFormat="1" x14ac:dyDescent="0.2">
      <c r="A1120" s="15"/>
      <c r="C1120" s="17"/>
      <c r="D1120" s="15"/>
      <c r="E1120" s="344"/>
      <c r="F1120" s="15"/>
      <c r="G1120" s="345"/>
      <c r="H1120" s="13"/>
      <c r="I1120" s="13"/>
      <c r="J1120" s="17"/>
      <c r="K1120" s="17"/>
      <c r="L1120" s="17"/>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c r="CA1120" s="17"/>
    </row>
    <row r="1121" spans="1:79" s="16" customFormat="1" x14ac:dyDescent="0.2">
      <c r="A1121" s="15"/>
      <c r="C1121" s="17"/>
      <c r="D1121" s="15"/>
      <c r="E1121" s="344"/>
      <c r="F1121" s="15"/>
      <c r="G1121" s="345"/>
      <c r="H1121" s="13"/>
      <c r="I1121" s="13"/>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c r="CA1121" s="17"/>
    </row>
    <row r="1122" spans="1:79" s="16" customFormat="1" x14ac:dyDescent="0.2">
      <c r="A1122" s="15"/>
      <c r="C1122" s="17"/>
      <c r="D1122" s="15"/>
      <c r="E1122" s="344"/>
      <c r="F1122" s="15"/>
      <c r="G1122" s="345"/>
      <c r="H1122" s="13"/>
      <c r="I1122" s="13"/>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row>
    <row r="1123" spans="1:79" s="16" customFormat="1" x14ac:dyDescent="0.2">
      <c r="A1123" s="15"/>
      <c r="C1123" s="17"/>
      <c r="D1123" s="15"/>
      <c r="E1123" s="344"/>
      <c r="F1123" s="15"/>
      <c r="G1123" s="345"/>
      <c r="H1123" s="13"/>
      <c r="I1123" s="13"/>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row>
    <row r="1124" spans="1:79" s="16" customFormat="1" x14ac:dyDescent="0.2">
      <c r="A1124" s="15"/>
      <c r="C1124" s="17"/>
      <c r="D1124" s="15"/>
      <c r="E1124" s="344"/>
      <c r="F1124" s="15"/>
      <c r="G1124" s="345"/>
      <c r="H1124" s="13"/>
      <c r="I1124" s="13"/>
      <c r="J1124" s="17"/>
      <c r="K1124" s="17"/>
      <c r="L1124" s="17"/>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row>
    <row r="1125" spans="1:79" s="16" customFormat="1" x14ac:dyDescent="0.2">
      <c r="A1125" s="15"/>
      <c r="C1125" s="17"/>
      <c r="D1125" s="15"/>
      <c r="E1125" s="344"/>
      <c r="F1125" s="15"/>
      <c r="G1125" s="345"/>
      <c r="H1125" s="13"/>
      <c r="I1125" s="13"/>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row>
    <row r="1126" spans="1:79" s="16" customFormat="1" x14ac:dyDescent="0.2">
      <c r="A1126" s="15"/>
      <c r="C1126" s="17"/>
      <c r="D1126" s="15"/>
      <c r="E1126" s="344"/>
      <c r="F1126" s="15"/>
      <c r="G1126" s="345"/>
      <c r="H1126" s="13"/>
      <c r="I1126" s="13"/>
      <c r="J1126" s="17"/>
      <c r="K1126" s="17"/>
      <c r="L1126" s="17"/>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row>
    <row r="1127" spans="1:79" s="16" customFormat="1" x14ac:dyDescent="0.2">
      <c r="A1127" s="15"/>
      <c r="C1127" s="17"/>
      <c r="D1127" s="15"/>
      <c r="E1127" s="344"/>
      <c r="F1127" s="15"/>
      <c r="G1127" s="345"/>
      <c r="H1127" s="13"/>
      <c r="I1127" s="13"/>
      <c r="J1127" s="17"/>
      <c r="K1127" s="17"/>
      <c r="L1127" s="17"/>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c r="CA1127" s="17"/>
    </row>
    <row r="1128" spans="1:79" s="16" customFormat="1" x14ac:dyDescent="0.2">
      <c r="A1128" s="15"/>
      <c r="C1128" s="17"/>
      <c r="D1128" s="15"/>
      <c r="E1128" s="344"/>
      <c r="F1128" s="15"/>
      <c r="G1128" s="345"/>
      <c r="H1128" s="13"/>
      <c r="I1128" s="13"/>
      <c r="J1128" s="17"/>
      <c r="K1128" s="17"/>
      <c r="L1128" s="17"/>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c r="CA1128" s="17"/>
    </row>
    <row r="1129" spans="1:79" s="16" customFormat="1" x14ac:dyDescent="0.2">
      <c r="A1129" s="15"/>
      <c r="C1129" s="17"/>
      <c r="D1129" s="15"/>
      <c r="E1129" s="344"/>
      <c r="F1129" s="15"/>
      <c r="G1129" s="345"/>
      <c r="H1129" s="13"/>
      <c r="I1129" s="13"/>
      <c r="J1129" s="17"/>
      <c r="K1129" s="17"/>
      <c r="L1129" s="17"/>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c r="CA1129" s="17"/>
    </row>
    <row r="1130" spans="1:79" s="16" customFormat="1" x14ac:dyDescent="0.2">
      <c r="A1130" s="15"/>
      <c r="C1130" s="17"/>
      <c r="D1130" s="15"/>
      <c r="E1130" s="344"/>
      <c r="F1130" s="15"/>
      <c r="G1130" s="345"/>
      <c r="H1130" s="13"/>
      <c r="I1130" s="13"/>
      <c r="J1130" s="17"/>
      <c r="K1130" s="17"/>
      <c r="L1130" s="17"/>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c r="CA1130" s="17"/>
    </row>
    <row r="1131" spans="1:79" s="16" customFormat="1" x14ac:dyDescent="0.2">
      <c r="A1131" s="15"/>
      <c r="C1131" s="17"/>
      <c r="D1131" s="15"/>
      <c r="E1131" s="344"/>
      <c r="F1131" s="15"/>
      <c r="G1131" s="345"/>
      <c r="H1131" s="13"/>
      <c r="I1131" s="13"/>
      <c r="J1131" s="17"/>
      <c r="K1131" s="17"/>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c r="CA1131" s="17"/>
    </row>
    <row r="1132" spans="1:79" s="16" customFormat="1" x14ac:dyDescent="0.2">
      <c r="A1132" s="15"/>
      <c r="C1132" s="17"/>
      <c r="D1132" s="15"/>
      <c r="E1132" s="344"/>
      <c r="F1132" s="15"/>
      <c r="G1132" s="345"/>
      <c r="H1132" s="13"/>
      <c r="I1132" s="13"/>
      <c r="J1132" s="17"/>
      <c r="K1132" s="17"/>
      <c r="L1132" s="17"/>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c r="CA1132" s="17"/>
    </row>
    <row r="1133" spans="1:79" s="16" customFormat="1" x14ac:dyDescent="0.2">
      <c r="A1133" s="15"/>
      <c r="C1133" s="17"/>
      <c r="D1133" s="15"/>
      <c r="E1133" s="344"/>
      <c r="F1133" s="15"/>
      <c r="G1133" s="345"/>
      <c r="H1133" s="13"/>
      <c r="I1133" s="13"/>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c r="CA1133" s="17"/>
    </row>
    <row r="1134" spans="1:79" s="16" customFormat="1" x14ac:dyDescent="0.2">
      <c r="A1134" s="15"/>
      <c r="C1134" s="17"/>
      <c r="D1134" s="15"/>
      <c r="E1134" s="344"/>
      <c r="F1134" s="15"/>
      <c r="G1134" s="345"/>
      <c r="H1134" s="13"/>
      <c r="I1134" s="13"/>
      <c r="J1134" s="17"/>
      <c r="K1134" s="17"/>
      <c r="L1134" s="17"/>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c r="CA1134" s="17"/>
    </row>
    <row r="1135" spans="1:79" s="16" customFormat="1" x14ac:dyDescent="0.2">
      <c r="A1135" s="15"/>
      <c r="C1135" s="17"/>
      <c r="D1135" s="15"/>
      <c r="E1135" s="344"/>
      <c r="F1135" s="15"/>
      <c r="G1135" s="345"/>
      <c r="H1135" s="13"/>
      <c r="I1135" s="13"/>
      <c r="J1135" s="17"/>
      <c r="K1135" s="17"/>
      <c r="L1135" s="17"/>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c r="CA1135" s="17"/>
    </row>
    <row r="1136" spans="1:79" s="16" customFormat="1" x14ac:dyDescent="0.2">
      <c r="A1136" s="15"/>
      <c r="C1136" s="17"/>
      <c r="D1136" s="15"/>
      <c r="E1136" s="344"/>
      <c r="F1136" s="15"/>
      <c r="G1136" s="345"/>
      <c r="H1136" s="13"/>
      <c r="I1136" s="13"/>
      <c r="J1136" s="17"/>
      <c r="K1136" s="17"/>
      <c r="L1136" s="17"/>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17"/>
    </row>
    <row r="1137" spans="1:79" s="16" customFormat="1" x14ac:dyDescent="0.2">
      <c r="A1137" s="15"/>
      <c r="C1137" s="17"/>
      <c r="D1137" s="15"/>
      <c r="E1137" s="344"/>
      <c r="F1137" s="15"/>
      <c r="G1137" s="345"/>
      <c r="H1137" s="13"/>
      <c r="I1137" s="13"/>
      <c r="J1137" s="17"/>
      <c r="K1137" s="17"/>
      <c r="L1137" s="17"/>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c r="CA1137" s="17"/>
    </row>
    <row r="1138" spans="1:79" s="16" customFormat="1" x14ac:dyDescent="0.2">
      <c r="A1138" s="15"/>
      <c r="C1138" s="17"/>
      <c r="D1138" s="15"/>
      <c r="E1138" s="344"/>
      <c r="F1138" s="15"/>
      <c r="G1138" s="345"/>
      <c r="H1138" s="13"/>
      <c r="I1138" s="13"/>
      <c r="J1138" s="17"/>
      <c r="K1138" s="17"/>
      <c r="L1138" s="17"/>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c r="CA1138" s="17"/>
    </row>
    <row r="1139" spans="1:79" s="16" customFormat="1" x14ac:dyDescent="0.2">
      <c r="A1139" s="15"/>
      <c r="C1139" s="17"/>
      <c r="D1139" s="15"/>
      <c r="E1139" s="344"/>
      <c r="F1139" s="15"/>
      <c r="G1139" s="345"/>
      <c r="H1139" s="13"/>
      <c r="I1139" s="13"/>
      <c r="J1139" s="17"/>
      <c r="K1139" s="17"/>
      <c r="L1139" s="17"/>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c r="CA1139" s="17"/>
    </row>
    <row r="1140" spans="1:79" s="16" customFormat="1" x14ac:dyDescent="0.2">
      <c r="A1140" s="15"/>
      <c r="C1140" s="17"/>
      <c r="D1140" s="15"/>
      <c r="E1140" s="344"/>
      <c r="F1140" s="15"/>
      <c r="G1140" s="345"/>
      <c r="H1140" s="13"/>
      <c r="I1140" s="13"/>
      <c r="J1140" s="17"/>
      <c r="K1140" s="17"/>
      <c r="L1140" s="17"/>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c r="CA1140" s="17"/>
    </row>
    <row r="1141" spans="1:79" s="16" customFormat="1" x14ac:dyDescent="0.2">
      <c r="A1141" s="15"/>
      <c r="C1141" s="17"/>
      <c r="D1141" s="15"/>
      <c r="E1141" s="344"/>
      <c r="F1141" s="15"/>
      <c r="G1141" s="345"/>
      <c r="H1141" s="13"/>
      <c r="I1141" s="13"/>
      <c r="J1141" s="17"/>
      <c r="K1141" s="17"/>
      <c r="L1141" s="17"/>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c r="CA1141" s="17"/>
    </row>
    <row r="1142" spans="1:79" s="16" customFormat="1" x14ac:dyDescent="0.2">
      <c r="A1142" s="15"/>
      <c r="C1142" s="17"/>
      <c r="D1142" s="15"/>
      <c r="E1142" s="344"/>
      <c r="F1142" s="15"/>
      <c r="G1142" s="345"/>
      <c r="H1142" s="13"/>
      <c r="I1142" s="13"/>
      <c r="J1142" s="17"/>
      <c r="K1142" s="17"/>
      <c r="L1142" s="17"/>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c r="CA1142" s="17"/>
    </row>
    <row r="1143" spans="1:79" s="16" customFormat="1" x14ac:dyDescent="0.2">
      <c r="A1143" s="15"/>
      <c r="C1143" s="17"/>
      <c r="D1143" s="15"/>
      <c r="E1143" s="344"/>
      <c r="F1143" s="15"/>
      <c r="G1143" s="345"/>
      <c r="H1143" s="13"/>
      <c r="I1143" s="13"/>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c r="CA1143" s="17"/>
    </row>
    <row r="1144" spans="1:79" s="16" customFormat="1" x14ac:dyDescent="0.2">
      <c r="A1144" s="15"/>
      <c r="C1144" s="17"/>
      <c r="D1144" s="15"/>
      <c r="E1144" s="344"/>
      <c r="F1144" s="15"/>
      <c r="G1144" s="345"/>
      <c r="H1144" s="13"/>
      <c r="I1144" s="13"/>
      <c r="J1144" s="17"/>
      <c r="K1144" s="17"/>
      <c r="L1144" s="17"/>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c r="CA1144" s="17"/>
    </row>
    <row r="1145" spans="1:79" s="16" customFormat="1" x14ac:dyDescent="0.2">
      <c r="A1145" s="15"/>
      <c r="C1145" s="17"/>
      <c r="D1145" s="15"/>
      <c r="E1145" s="344"/>
      <c r="F1145" s="15"/>
      <c r="G1145" s="345"/>
      <c r="H1145" s="13"/>
      <c r="I1145" s="13"/>
      <c r="J1145" s="17"/>
      <c r="K1145" s="17"/>
      <c r="L1145" s="17"/>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c r="CA1145" s="17"/>
    </row>
    <row r="1146" spans="1:79" s="16" customFormat="1" x14ac:dyDescent="0.2">
      <c r="A1146" s="15"/>
      <c r="C1146" s="17"/>
      <c r="D1146" s="15"/>
      <c r="E1146" s="344"/>
      <c r="F1146" s="15"/>
      <c r="G1146" s="345"/>
      <c r="H1146" s="13"/>
      <c r="I1146" s="13"/>
      <c r="J1146" s="17"/>
      <c r="K1146" s="17"/>
      <c r="L1146" s="17"/>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c r="CA1146" s="17"/>
    </row>
    <row r="1147" spans="1:79" s="16" customFormat="1" x14ac:dyDescent="0.2">
      <c r="A1147" s="15"/>
      <c r="C1147" s="17"/>
      <c r="D1147" s="15"/>
      <c r="E1147" s="344"/>
      <c r="F1147" s="15"/>
      <c r="G1147" s="345"/>
      <c r="H1147" s="13"/>
      <c r="I1147" s="13"/>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c r="CA1147" s="17"/>
    </row>
    <row r="1148" spans="1:79" s="16" customFormat="1" x14ac:dyDescent="0.2">
      <c r="A1148" s="15"/>
      <c r="C1148" s="17"/>
      <c r="D1148" s="15"/>
      <c r="E1148" s="344"/>
      <c r="F1148" s="15"/>
      <c r="G1148" s="345"/>
      <c r="H1148" s="13"/>
      <c r="I1148" s="13"/>
      <c r="J1148" s="17"/>
      <c r="K1148" s="17"/>
      <c r="L1148" s="17"/>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c r="CA1148" s="17"/>
    </row>
    <row r="1149" spans="1:79" s="16" customFormat="1" x14ac:dyDescent="0.2">
      <c r="A1149" s="15"/>
      <c r="C1149" s="17"/>
      <c r="D1149" s="15"/>
      <c r="E1149" s="344"/>
      <c r="F1149" s="15"/>
      <c r="G1149" s="345"/>
      <c r="H1149" s="13"/>
      <c r="I1149" s="13"/>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c r="CA1149" s="17"/>
    </row>
    <row r="1150" spans="1:79" s="16" customFormat="1" x14ac:dyDescent="0.2">
      <c r="A1150" s="15"/>
      <c r="C1150" s="17"/>
      <c r="D1150" s="15"/>
      <c r="E1150" s="344"/>
      <c r="F1150" s="15"/>
      <c r="G1150" s="345"/>
      <c r="H1150" s="13"/>
      <c r="I1150" s="13"/>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c r="CA1150" s="17"/>
    </row>
    <row r="1151" spans="1:79" s="16" customFormat="1" x14ac:dyDescent="0.2">
      <c r="A1151" s="15"/>
      <c r="C1151" s="17"/>
      <c r="D1151" s="15"/>
      <c r="E1151" s="344"/>
      <c r="F1151" s="15"/>
      <c r="G1151" s="345"/>
      <c r="H1151" s="13"/>
      <c r="I1151" s="13"/>
      <c r="J1151" s="17"/>
      <c r="K1151" s="17"/>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c r="CA1151" s="17"/>
    </row>
    <row r="1152" spans="1:79" s="16" customFormat="1" x14ac:dyDescent="0.2">
      <c r="A1152" s="15"/>
      <c r="C1152" s="17"/>
      <c r="D1152" s="15"/>
      <c r="E1152" s="344"/>
      <c r="F1152" s="15"/>
      <c r="G1152" s="345"/>
      <c r="H1152" s="13"/>
      <c r="I1152" s="13"/>
      <c r="J1152" s="17"/>
      <c r="K1152" s="17"/>
      <c r="L1152" s="17"/>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c r="CA1152" s="17"/>
    </row>
    <row r="1153" spans="1:79" s="16" customFormat="1" x14ac:dyDescent="0.2">
      <c r="A1153" s="15"/>
      <c r="C1153" s="17"/>
      <c r="D1153" s="15"/>
      <c r="E1153" s="344"/>
      <c r="F1153" s="15"/>
      <c r="G1153" s="345"/>
      <c r="H1153" s="13"/>
      <c r="I1153" s="13"/>
      <c r="J1153" s="17"/>
      <c r="K1153" s="17"/>
      <c r="L1153" s="17"/>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c r="CA1153" s="17"/>
    </row>
    <row r="1154" spans="1:79" s="16" customFormat="1" x14ac:dyDescent="0.2">
      <c r="A1154" s="15"/>
      <c r="C1154" s="17"/>
      <c r="D1154" s="15"/>
      <c r="E1154" s="344"/>
      <c r="F1154" s="15"/>
      <c r="G1154" s="345"/>
      <c r="H1154" s="13"/>
      <c r="I1154" s="13"/>
      <c r="J1154" s="17"/>
      <c r="K1154" s="17"/>
      <c r="L1154" s="17"/>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c r="CA1154" s="17"/>
    </row>
    <row r="1155" spans="1:79" s="16" customFormat="1" x14ac:dyDescent="0.2">
      <c r="A1155" s="15"/>
      <c r="C1155" s="17"/>
      <c r="D1155" s="15"/>
      <c r="E1155" s="344"/>
      <c r="F1155" s="15"/>
      <c r="G1155" s="345"/>
      <c r="H1155" s="13"/>
      <c r="I1155" s="13"/>
      <c r="J1155" s="17"/>
      <c r="K1155" s="17"/>
      <c r="L1155" s="17"/>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c r="CA1155" s="17"/>
    </row>
    <row r="1156" spans="1:79" s="16" customFormat="1" x14ac:dyDescent="0.2">
      <c r="A1156" s="15"/>
      <c r="C1156" s="17"/>
      <c r="D1156" s="15"/>
      <c r="E1156" s="344"/>
      <c r="F1156" s="15"/>
      <c r="G1156" s="345"/>
      <c r="H1156" s="13"/>
      <c r="I1156" s="13"/>
      <c r="J1156" s="17"/>
      <c r="K1156" s="17"/>
      <c r="L1156" s="17"/>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c r="CA1156" s="17"/>
    </row>
    <row r="1157" spans="1:79" s="16" customFormat="1" x14ac:dyDescent="0.2">
      <c r="A1157" s="15"/>
      <c r="C1157" s="17"/>
      <c r="D1157" s="15"/>
      <c r="E1157" s="344"/>
      <c r="F1157" s="15"/>
      <c r="G1157" s="345"/>
      <c r="H1157" s="13"/>
      <c r="I1157" s="13"/>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c r="CA1157" s="17"/>
    </row>
    <row r="1158" spans="1:79" s="16" customFormat="1" x14ac:dyDescent="0.2">
      <c r="A1158" s="15"/>
      <c r="C1158" s="17"/>
      <c r="D1158" s="15"/>
      <c r="E1158" s="344"/>
      <c r="F1158" s="15"/>
      <c r="G1158" s="345"/>
      <c r="H1158" s="13"/>
      <c r="I1158" s="13"/>
      <c r="J1158" s="17"/>
      <c r="K1158" s="17"/>
      <c r="L1158" s="17"/>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c r="CA1158" s="17"/>
    </row>
    <row r="1159" spans="1:79" s="16" customFormat="1" x14ac:dyDescent="0.2">
      <c r="A1159" s="15"/>
      <c r="C1159" s="17"/>
      <c r="D1159" s="15"/>
      <c r="E1159" s="344"/>
      <c r="F1159" s="15"/>
      <c r="G1159" s="345"/>
      <c r="H1159" s="13"/>
      <c r="I1159" s="13"/>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c r="CA1159" s="17"/>
    </row>
    <row r="1160" spans="1:79" s="16" customFormat="1" x14ac:dyDescent="0.2">
      <c r="A1160" s="15"/>
      <c r="C1160" s="17"/>
      <c r="D1160" s="15"/>
      <c r="E1160" s="344"/>
      <c r="F1160" s="15"/>
      <c r="G1160" s="345"/>
      <c r="H1160" s="13"/>
      <c r="I1160" s="13"/>
      <c r="J1160" s="17"/>
      <c r="K1160" s="17"/>
      <c r="L1160" s="17"/>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c r="CA1160" s="17"/>
    </row>
    <row r="1161" spans="1:79" s="16" customFormat="1" x14ac:dyDescent="0.2">
      <c r="A1161" s="15"/>
      <c r="C1161" s="17"/>
      <c r="D1161" s="15"/>
      <c r="E1161" s="344"/>
      <c r="F1161" s="15"/>
      <c r="G1161" s="345"/>
      <c r="H1161" s="13"/>
      <c r="I1161" s="13"/>
      <c r="J1161" s="17"/>
      <c r="K1161" s="17"/>
      <c r="L1161" s="17"/>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c r="CA1161" s="17"/>
    </row>
    <row r="1162" spans="1:79" s="16" customFormat="1" x14ac:dyDescent="0.2">
      <c r="A1162" s="15"/>
      <c r="C1162" s="17"/>
      <c r="D1162" s="15"/>
      <c r="E1162" s="344"/>
      <c r="F1162" s="15"/>
      <c r="G1162" s="345"/>
      <c r="H1162" s="13"/>
      <c r="I1162" s="13"/>
      <c r="J1162" s="17"/>
      <c r="K1162" s="17"/>
      <c r="L1162" s="17"/>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c r="CA1162" s="17"/>
    </row>
    <row r="1163" spans="1:79" s="16" customFormat="1" x14ac:dyDescent="0.2">
      <c r="A1163" s="15"/>
      <c r="C1163" s="17"/>
      <c r="D1163" s="15"/>
      <c r="E1163" s="344"/>
      <c r="F1163" s="15"/>
      <c r="G1163" s="345"/>
      <c r="H1163" s="13"/>
      <c r="I1163" s="13"/>
      <c r="J1163" s="17"/>
      <c r="K1163" s="17"/>
      <c r="L1163" s="17"/>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c r="CA1163" s="17"/>
    </row>
    <row r="1164" spans="1:79" s="16" customFormat="1" x14ac:dyDescent="0.2">
      <c r="A1164" s="15"/>
      <c r="C1164" s="17"/>
      <c r="D1164" s="15"/>
      <c r="E1164" s="344"/>
      <c r="F1164" s="15"/>
      <c r="G1164" s="345"/>
      <c r="H1164" s="13"/>
      <c r="I1164" s="13"/>
      <c r="J1164" s="17"/>
      <c r="K1164" s="17"/>
      <c r="L1164" s="17"/>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17"/>
    </row>
    <row r="1165" spans="1:79" s="16" customFormat="1" x14ac:dyDescent="0.2">
      <c r="A1165" s="15"/>
      <c r="C1165" s="17"/>
      <c r="D1165" s="15"/>
      <c r="E1165" s="344"/>
      <c r="F1165" s="15"/>
      <c r="G1165" s="345"/>
      <c r="H1165" s="13"/>
      <c r="I1165" s="13"/>
      <c r="J1165" s="17"/>
      <c r="K1165" s="17"/>
      <c r="L1165" s="17"/>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c r="CA1165" s="17"/>
    </row>
    <row r="1166" spans="1:79" s="16" customFormat="1" x14ac:dyDescent="0.2">
      <c r="A1166" s="15"/>
      <c r="C1166" s="17"/>
      <c r="D1166" s="15"/>
      <c r="E1166" s="344"/>
      <c r="F1166" s="15"/>
      <c r="G1166" s="345"/>
      <c r="H1166" s="13"/>
      <c r="I1166" s="13"/>
      <c r="J1166" s="17"/>
      <c r="K1166" s="17"/>
      <c r="L1166" s="17"/>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c r="CA1166" s="17"/>
    </row>
    <row r="1167" spans="1:79" s="16" customFormat="1" x14ac:dyDescent="0.2">
      <c r="A1167" s="15"/>
      <c r="C1167" s="17"/>
      <c r="D1167" s="15"/>
      <c r="E1167" s="344"/>
      <c r="F1167" s="15"/>
      <c r="G1167" s="345"/>
      <c r="H1167" s="13"/>
      <c r="I1167" s="13"/>
      <c r="J1167" s="17"/>
      <c r="K1167" s="17"/>
      <c r="L1167" s="17"/>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c r="CA1167" s="17"/>
    </row>
    <row r="1168" spans="1:79" s="16" customFormat="1" x14ac:dyDescent="0.2">
      <c r="A1168" s="15"/>
      <c r="C1168" s="17"/>
      <c r="D1168" s="15"/>
      <c r="E1168" s="344"/>
      <c r="F1168" s="15"/>
      <c r="G1168" s="345"/>
      <c r="H1168" s="13"/>
      <c r="I1168" s="13"/>
      <c r="J1168" s="17"/>
      <c r="K1168" s="17"/>
      <c r="L1168" s="17"/>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c r="CA1168" s="17"/>
    </row>
    <row r="1169" spans="1:79" s="16" customFormat="1" x14ac:dyDescent="0.2">
      <c r="A1169" s="15"/>
      <c r="C1169" s="17"/>
      <c r="D1169" s="15"/>
      <c r="E1169" s="344"/>
      <c r="F1169" s="15"/>
      <c r="G1169" s="345"/>
      <c r="H1169" s="13"/>
      <c r="I1169" s="13"/>
      <c r="J1169" s="17"/>
      <c r="K1169" s="17"/>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c r="CA1169" s="17"/>
    </row>
    <row r="1170" spans="1:79" s="16" customFormat="1" x14ac:dyDescent="0.2">
      <c r="A1170" s="15"/>
      <c r="C1170" s="17"/>
      <c r="D1170" s="15"/>
      <c r="E1170" s="344"/>
      <c r="F1170" s="15"/>
      <c r="G1170" s="345"/>
      <c r="H1170" s="13"/>
      <c r="I1170" s="13"/>
      <c r="J1170" s="17"/>
      <c r="K1170" s="17"/>
      <c r="L1170" s="17"/>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c r="CA1170" s="17"/>
    </row>
    <row r="1171" spans="1:79" s="16" customFormat="1" x14ac:dyDescent="0.2">
      <c r="A1171" s="15"/>
      <c r="C1171" s="17"/>
      <c r="D1171" s="15"/>
      <c r="E1171" s="344"/>
      <c r="F1171" s="15"/>
      <c r="G1171" s="345"/>
      <c r="H1171" s="13"/>
      <c r="I1171" s="13"/>
      <c r="J1171" s="17"/>
      <c r="K1171" s="17"/>
      <c r="L1171" s="17"/>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c r="CA1171" s="17"/>
    </row>
    <row r="1172" spans="1:79" s="16" customFormat="1" x14ac:dyDescent="0.2">
      <c r="A1172" s="15"/>
      <c r="C1172" s="17"/>
      <c r="D1172" s="15"/>
      <c r="E1172" s="344"/>
      <c r="F1172" s="15"/>
      <c r="G1172" s="345"/>
      <c r="H1172" s="13"/>
      <c r="I1172" s="13"/>
      <c r="J1172" s="17"/>
      <c r="K1172" s="17"/>
      <c r="L1172" s="17"/>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c r="CA1172" s="17"/>
    </row>
    <row r="1173" spans="1:79" s="16" customFormat="1" x14ac:dyDescent="0.2">
      <c r="A1173" s="15"/>
      <c r="C1173" s="17"/>
      <c r="D1173" s="15"/>
      <c r="E1173" s="344"/>
      <c r="F1173" s="15"/>
      <c r="G1173" s="345"/>
      <c r="H1173" s="13"/>
      <c r="I1173" s="13"/>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c r="CA1173" s="17"/>
    </row>
    <row r="1174" spans="1:79" s="16" customFormat="1" x14ac:dyDescent="0.2">
      <c r="A1174" s="15"/>
      <c r="C1174" s="17"/>
      <c r="D1174" s="15"/>
      <c r="E1174" s="344"/>
      <c r="F1174" s="15"/>
      <c r="G1174" s="345"/>
      <c r="H1174" s="13"/>
      <c r="I1174" s="13"/>
      <c r="J1174" s="17"/>
      <c r="K1174" s="17"/>
      <c r="L1174" s="17"/>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c r="BW1174" s="17"/>
      <c r="BX1174" s="17"/>
      <c r="BY1174" s="17"/>
      <c r="BZ1174" s="17"/>
      <c r="CA1174" s="17"/>
    </row>
    <row r="1175" spans="1:79" s="16" customFormat="1" x14ac:dyDescent="0.2">
      <c r="A1175" s="15"/>
      <c r="C1175" s="17"/>
      <c r="D1175" s="15"/>
      <c r="E1175" s="344"/>
      <c r="F1175" s="15"/>
      <c r="G1175" s="345"/>
      <c r="H1175" s="13"/>
      <c r="I1175" s="13"/>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c r="BW1175" s="17"/>
      <c r="BX1175" s="17"/>
      <c r="BY1175" s="17"/>
      <c r="BZ1175" s="17"/>
      <c r="CA1175" s="17"/>
    </row>
    <row r="1176" spans="1:79" s="16" customFormat="1" x14ac:dyDescent="0.2">
      <c r="A1176" s="15"/>
      <c r="C1176" s="17"/>
      <c r="D1176" s="15"/>
      <c r="E1176" s="344"/>
      <c r="F1176" s="15"/>
      <c r="G1176" s="345"/>
      <c r="H1176" s="13"/>
      <c r="I1176" s="13"/>
      <c r="J1176" s="17"/>
      <c r="K1176" s="17"/>
      <c r="L1176" s="17"/>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c r="BW1176" s="17"/>
      <c r="BX1176" s="17"/>
      <c r="BY1176" s="17"/>
      <c r="BZ1176" s="17"/>
      <c r="CA1176" s="17"/>
    </row>
    <row r="1177" spans="1:79" s="16" customFormat="1" x14ac:dyDescent="0.2">
      <c r="A1177" s="15"/>
      <c r="C1177" s="17"/>
      <c r="D1177" s="15"/>
      <c r="E1177" s="344"/>
      <c r="F1177" s="15"/>
      <c r="G1177" s="345"/>
      <c r="H1177" s="13"/>
      <c r="I1177" s="13"/>
      <c r="J1177" s="17"/>
      <c r="K1177" s="17"/>
      <c r="L1177" s="17"/>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c r="BW1177" s="17"/>
      <c r="BX1177" s="17"/>
      <c r="BY1177" s="17"/>
      <c r="BZ1177" s="17"/>
      <c r="CA1177" s="17"/>
    </row>
    <row r="1178" spans="1:79" s="16" customFormat="1" x14ac:dyDescent="0.2">
      <c r="A1178" s="15"/>
      <c r="C1178" s="17"/>
      <c r="D1178" s="15"/>
      <c r="E1178" s="344"/>
      <c r="F1178" s="15"/>
      <c r="G1178" s="345"/>
      <c r="H1178" s="13"/>
      <c r="I1178" s="13"/>
      <c r="J1178" s="17"/>
      <c r="K1178" s="17"/>
      <c r="L1178" s="17"/>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c r="BW1178" s="17"/>
      <c r="BX1178" s="17"/>
      <c r="BY1178" s="17"/>
      <c r="BZ1178" s="17"/>
      <c r="CA1178" s="17"/>
    </row>
    <row r="1179" spans="1:79" s="16" customFormat="1" x14ac:dyDescent="0.2">
      <c r="A1179" s="15"/>
      <c r="C1179" s="17"/>
      <c r="D1179" s="15"/>
      <c r="E1179" s="344"/>
      <c r="F1179" s="15"/>
      <c r="G1179" s="345"/>
      <c r="H1179" s="13"/>
      <c r="I1179" s="13"/>
      <c r="J1179" s="17"/>
      <c r="K1179" s="17"/>
      <c r="L1179" s="17"/>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c r="BW1179" s="17"/>
      <c r="BX1179" s="17"/>
      <c r="BY1179" s="17"/>
      <c r="BZ1179" s="17"/>
      <c r="CA1179" s="17"/>
    </row>
    <row r="1180" spans="1:79" s="16" customFormat="1" x14ac:dyDescent="0.2">
      <c r="A1180" s="15"/>
      <c r="C1180" s="17"/>
      <c r="D1180" s="15"/>
      <c r="E1180" s="344"/>
      <c r="F1180" s="15"/>
      <c r="G1180" s="345"/>
      <c r="H1180" s="13"/>
      <c r="I1180" s="13"/>
      <c r="J1180" s="17"/>
      <c r="K1180" s="17"/>
      <c r="L1180" s="17"/>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c r="BW1180" s="17"/>
      <c r="BX1180" s="17"/>
      <c r="BY1180" s="17"/>
      <c r="BZ1180" s="17"/>
      <c r="CA1180" s="17"/>
    </row>
    <row r="1181" spans="1:79" s="16" customFormat="1" x14ac:dyDescent="0.2">
      <c r="A1181" s="15"/>
      <c r="C1181" s="17"/>
      <c r="D1181" s="15"/>
      <c r="E1181" s="344"/>
      <c r="F1181" s="15"/>
      <c r="G1181" s="345"/>
      <c r="H1181" s="13"/>
      <c r="I1181" s="13"/>
      <c r="J1181" s="17"/>
      <c r="K1181" s="17"/>
      <c r="L1181" s="17"/>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c r="BW1181" s="17"/>
      <c r="BX1181" s="17"/>
      <c r="BY1181" s="17"/>
      <c r="BZ1181" s="17"/>
      <c r="CA1181" s="17"/>
    </row>
    <row r="1182" spans="1:79" s="16" customFormat="1" x14ac:dyDescent="0.2">
      <c r="A1182" s="15"/>
      <c r="C1182" s="17"/>
      <c r="D1182" s="15"/>
      <c r="E1182" s="344"/>
      <c r="F1182" s="15"/>
      <c r="G1182" s="345"/>
      <c r="H1182" s="13"/>
      <c r="I1182" s="13"/>
      <c r="J1182" s="17"/>
      <c r="K1182" s="17"/>
      <c r="L1182" s="17"/>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c r="BW1182" s="17"/>
      <c r="BX1182" s="17"/>
      <c r="BY1182" s="17"/>
      <c r="BZ1182" s="17"/>
      <c r="CA1182" s="17"/>
    </row>
    <row r="1183" spans="1:79" s="16" customFormat="1" x14ac:dyDescent="0.2">
      <c r="A1183" s="15"/>
      <c r="C1183" s="17"/>
      <c r="D1183" s="15"/>
      <c r="E1183" s="344"/>
      <c r="F1183" s="15"/>
      <c r="G1183" s="345"/>
      <c r="H1183" s="13"/>
      <c r="I1183" s="13"/>
      <c r="J1183" s="17"/>
      <c r="K1183" s="17"/>
      <c r="L1183" s="17"/>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c r="BW1183" s="17"/>
      <c r="BX1183" s="17"/>
      <c r="BY1183" s="17"/>
      <c r="BZ1183" s="17"/>
      <c r="CA1183" s="17"/>
    </row>
    <row r="1184" spans="1:79" s="16" customFormat="1" x14ac:dyDescent="0.2">
      <c r="A1184" s="15"/>
      <c r="C1184" s="17"/>
      <c r="D1184" s="15"/>
      <c r="E1184" s="344"/>
      <c r="F1184" s="15"/>
      <c r="G1184" s="345"/>
      <c r="H1184" s="13"/>
      <c r="I1184" s="13"/>
      <c r="J1184" s="17"/>
      <c r="K1184" s="17"/>
      <c r="L1184" s="17"/>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c r="BW1184" s="17"/>
      <c r="BX1184" s="17"/>
      <c r="BY1184" s="17"/>
      <c r="BZ1184" s="17"/>
      <c r="CA1184" s="17"/>
    </row>
    <row r="1185" spans="1:79" s="16" customFormat="1" x14ac:dyDescent="0.2">
      <c r="A1185" s="15"/>
      <c r="C1185" s="17"/>
      <c r="D1185" s="15"/>
      <c r="E1185" s="344"/>
      <c r="F1185" s="15"/>
      <c r="G1185" s="345"/>
      <c r="H1185" s="13"/>
      <c r="I1185" s="13"/>
      <c r="J1185" s="17"/>
      <c r="K1185" s="17"/>
      <c r="L1185" s="17"/>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c r="BW1185" s="17"/>
      <c r="BX1185" s="17"/>
      <c r="BY1185" s="17"/>
      <c r="BZ1185" s="17"/>
      <c r="CA1185" s="17"/>
    </row>
    <row r="1186" spans="1:79" s="16" customFormat="1" x14ac:dyDescent="0.2">
      <c r="A1186" s="15"/>
      <c r="C1186" s="17"/>
      <c r="D1186" s="15"/>
      <c r="E1186" s="344"/>
      <c r="F1186" s="15"/>
      <c r="G1186" s="345"/>
      <c r="H1186" s="13"/>
      <c r="I1186" s="13"/>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c r="BW1186" s="17"/>
      <c r="BX1186" s="17"/>
      <c r="BY1186" s="17"/>
      <c r="BZ1186" s="17"/>
      <c r="CA1186" s="17"/>
    </row>
    <row r="1187" spans="1:79" s="16" customFormat="1" x14ac:dyDescent="0.2">
      <c r="A1187" s="15"/>
      <c r="C1187" s="17"/>
      <c r="D1187" s="15"/>
      <c r="E1187" s="344"/>
      <c r="F1187" s="15"/>
      <c r="G1187" s="345"/>
      <c r="H1187" s="13"/>
      <c r="I1187" s="13"/>
      <c r="J1187" s="17"/>
      <c r="K1187" s="17"/>
      <c r="L1187" s="17"/>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c r="BW1187" s="17"/>
      <c r="BX1187" s="17"/>
      <c r="BY1187" s="17"/>
      <c r="BZ1187" s="17"/>
      <c r="CA1187" s="17"/>
    </row>
    <row r="1188" spans="1:79" s="16" customFormat="1" x14ac:dyDescent="0.2">
      <c r="A1188" s="15"/>
      <c r="C1188" s="17"/>
      <c r="D1188" s="15"/>
      <c r="E1188" s="344"/>
      <c r="F1188" s="15"/>
      <c r="G1188" s="345"/>
      <c r="H1188" s="13"/>
      <c r="I1188" s="13"/>
      <c r="J1188" s="17"/>
      <c r="K1188" s="17"/>
      <c r="L1188" s="17"/>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c r="BW1188" s="17"/>
      <c r="BX1188" s="17"/>
      <c r="BY1188" s="17"/>
      <c r="BZ1188" s="17"/>
      <c r="CA1188" s="17"/>
    </row>
    <row r="1189" spans="1:79" s="16" customFormat="1" x14ac:dyDescent="0.2">
      <c r="A1189" s="15"/>
      <c r="C1189" s="17"/>
      <c r="D1189" s="15"/>
      <c r="E1189" s="344"/>
      <c r="F1189" s="15"/>
      <c r="G1189" s="345"/>
      <c r="H1189" s="13"/>
      <c r="I1189" s="13"/>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c r="BW1189" s="17"/>
      <c r="BX1189" s="17"/>
      <c r="BY1189" s="17"/>
      <c r="BZ1189" s="17"/>
      <c r="CA1189" s="17"/>
    </row>
    <row r="1190" spans="1:79" s="16" customFormat="1" x14ac:dyDescent="0.2">
      <c r="A1190" s="15"/>
      <c r="C1190" s="17"/>
      <c r="D1190" s="15"/>
      <c r="E1190" s="344"/>
      <c r="F1190" s="15"/>
      <c r="G1190" s="345"/>
      <c r="H1190" s="13"/>
      <c r="I1190" s="13"/>
      <c r="J1190" s="17"/>
      <c r="K1190" s="17"/>
      <c r="L1190" s="17"/>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c r="BW1190" s="17"/>
      <c r="BX1190" s="17"/>
      <c r="BY1190" s="17"/>
      <c r="BZ1190" s="17"/>
      <c r="CA1190" s="17"/>
    </row>
    <row r="1191" spans="1:79" s="16" customFormat="1" x14ac:dyDescent="0.2">
      <c r="A1191" s="15"/>
      <c r="C1191" s="17"/>
      <c r="D1191" s="15"/>
      <c r="E1191" s="344"/>
      <c r="F1191" s="15"/>
      <c r="G1191" s="345"/>
      <c r="H1191" s="13"/>
      <c r="I1191" s="13"/>
      <c r="J1191" s="17"/>
      <c r="K1191" s="17"/>
      <c r="L1191" s="17"/>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c r="BW1191" s="17"/>
      <c r="BX1191" s="17"/>
      <c r="BY1191" s="17"/>
      <c r="BZ1191" s="17"/>
      <c r="CA1191" s="17"/>
    </row>
    <row r="1192" spans="1:79" s="16" customFormat="1" x14ac:dyDescent="0.2">
      <c r="A1192" s="15"/>
      <c r="C1192" s="17"/>
      <c r="D1192" s="15"/>
      <c r="E1192" s="344"/>
      <c r="F1192" s="15"/>
      <c r="G1192" s="345"/>
      <c r="H1192" s="13"/>
      <c r="I1192" s="13"/>
      <c r="J1192" s="17"/>
      <c r="K1192" s="17"/>
      <c r="L1192" s="17"/>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c r="BW1192" s="17"/>
      <c r="BX1192" s="17"/>
      <c r="BY1192" s="17"/>
      <c r="BZ1192" s="17"/>
      <c r="CA1192" s="17"/>
    </row>
    <row r="1193" spans="1:79" s="16" customFormat="1" x14ac:dyDescent="0.2">
      <c r="A1193" s="15"/>
      <c r="C1193" s="17"/>
      <c r="D1193" s="15"/>
      <c r="E1193" s="344"/>
      <c r="F1193" s="15"/>
      <c r="G1193" s="345"/>
      <c r="H1193" s="13"/>
      <c r="I1193" s="13"/>
      <c r="J1193" s="17"/>
      <c r="K1193" s="17"/>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c r="BW1193" s="17"/>
      <c r="BX1193" s="17"/>
      <c r="BY1193" s="17"/>
      <c r="BZ1193" s="17"/>
      <c r="CA1193" s="17"/>
    </row>
    <row r="1194" spans="1:79" s="16" customFormat="1" x14ac:dyDescent="0.2">
      <c r="A1194" s="15"/>
      <c r="C1194" s="17"/>
      <c r="D1194" s="15"/>
      <c r="E1194" s="344"/>
      <c r="F1194" s="15"/>
      <c r="G1194" s="345"/>
      <c r="H1194" s="13"/>
      <c r="I1194" s="13"/>
      <c r="J1194" s="17"/>
      <c r="K1194" s="17"/>
      <c r="L1194" s="17"/>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c r="BW1194" s="17"/>
      <c r="BX1194" s="17"/>
      <c r="BY1194" s="17"/>
      <c r="BZ1194" s="17"/>
      <c r="CA1194" s="17"/>
    </row>
    <row r="1195" spans="1:79" s="16" customFormat="1" x14ac:dyDescent="0.2">
      <c r="A1195" s="15"/>
      <c r="C1195" s="17"/>
      <c r="D1195" s="15"/>
      <c r="E1195" s="344"/>
      <c r="F1195" s="15"/>
      <c r="G1195" s="345"/>
      <c r="H1195" s="13"/>
      <c r="I1195" s="13"/>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c r="BW1195" s="17"/>
      <c r="BX1195" s="17"/>
      <c r="BY1195" s="17"/>
      <c r="BZ1195" s="17"/>
      <c r="CA1195" s="17"/>
    </row>
    <row r="1196" spans="1:79" s="16" customFormat="1" x14ac:dyDescent="0.2">
      <c r="A1196" s="15"/>
      <c r="C1196" s="17"/>
      <c r="D1196" s="15"/>
      <c r="E1196" s="344"/>
      <c r="F1196" s="15"/>
      <c r="G1196" s="345"/>
      <c r="H1196" s="13"/>
      <c r="I1196" s="13"/>
      <c r="J1196" s="17"/>
      <c r="K1196" s="17"/>
      <c r="L1196" s="17"/>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c r="BW1196" s="17"/>
      <c r="BX1196" s="17"/>
      <c r="BY1196" s="17"/>
      <c r="BZ1196" s="17"/>
      <c r="CA1196" s="17"/>
    </row>
    <row r="1197" spans="1:79" s="16" customFormat="1" x14ac:dyDescent="0.2">
      <c r="A1197" s="15"/>
      <c r="C1197" s="17"/>
      <c r="D1197" s="15"/>
      <c r="E1197" s="344"/>
      <c r="F1197" s="15"/>
      <c r="G1197" s="345"/>
      <c r="H1197" s="13"/>
      <c r="I1197" s="13"/>
      <c r="J1197" s="17"/>
      <c r="K1197" s="17"/>
      <c r="L1197" s="17"/>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c r="BW1197" s="17"/>
      <c r="BX1197" s="17"/>
      <c r="BY1197" s="17"/>
      <c r="BZ1197" s="17"/>
      <c r="CA1197" s="17"/>
    </row>
    <row r="1198" spans="1:79" s="16" customFormat="1" x14ac:dyDescent="0.2">
      <c r="A1198" s="15"/>
      <c r="C1198" s="17"/>
      <c r="D1198" s="15"/>
      <c r="E1198" s="344"/>
      <c r="F1198" s="15"/>
      <c r="G1198" s="345"/>
      <c r="H1198" s="13"/>
      <c r="I1198" s="13"/>
      <c r="J1198" s="17"/>
      <c r="K1198" s="17"/>
      <c r="L1198" s="17"/>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c r="BW1198" s="17"/>
      <c r="BX1198" s="17"/>
      <c r="BY1198" s="17"/>
      <c r="BZ1198" s="17"/>
      <c r="CA1198" s="17"/>
    </row>
    <row r="1199" spans="1:79" s="16" customFormat="1" x14ac:dyDescent="0.2">
      <c r="A1199" s="15"/>
      <c r="C1199" s="17"/>
      <c r="D1199" s="15"/>
      <c r="E1199" s="344"/>
      <c r="F1199" s="15"/>
      <c r="G1199" s="345"/>
      <c r="H1199" s="13"/>
      <c r="I1199" s="13"/>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c r="BW1199" s="17"/>
      <c r="BX1199" s="17"/>
      <c r="BY1199" s="17"/>
      <c r="BZ1199" s="17"/>
      <c r="CA1199" s="17"/>
    </row>
    <row r="1200" spans="1:79" s="16" customFormat="1" x14ac:dyDescent="0.2">
      <c r="A1200" s="15"/>
      <c r="C1200" s="17"/>
      <c r="D1200" s="15"/>
      <c r="E1200" s="344"/>
      <c r="F1200" s="15"/>
      <c r="G1200" s="345"/>
      <c r="H1200" s="13"/>
      <c r="I1200" s="13"/>
      <c r="J1200" s="17"/>
      <c r="K1200" s="17"/>
      <c r="L1200" s="17"/>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c r="BW1200" s="17"/>
      <c r="BX1200" s="17"/>
      <c r="BY1200" s="17"/>
      <c r="BZ1200" s="17"/>
      <c r="CA1200" s="17"/>
    </row>
    <row r="1201" spans="1:79" s="16" customFormat="1" x14ac:dyDescent="0.2">
      <c r="A1201" s="15"/>
      <c r="C1201" s="17"/>
      <c r="D1201" s="15"/>
      <c r="E1201" s="344"/>
      <c r="F1201" s="15"/>
      <c r="G1201" s="345"/>
      <c r="H1201" s="13"/>
      <c r="I1201" s="13"/>
      <c r="J1201" s="17"/>
      <c r="K1201" s="17"/>
      <c r="L1201" s="17"/>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c r="BW1201" s="17"/>
      <c r="BX1201" s="17"/>
      <c r="BY1201" s="17"/>
      <c r="BZ1201" s="17"/>
      <c r="CA1201" s="17"/>
    </row>
    <row r="1202" spans="1:79" s="16" customFormat="1" x14ac:dyDescent="0.2">
      <c r="A1202" s="15"/>
      <c r="C1202" s="17"/>
      <c r="D1202" s="15"/>
      <c r="E1202" s="344"/>
      <c r="F1202" s="15"/>
      <c r="G1202" s="345"/>
      <c r="H1202" s="13"/>
      <c r="I1202" s="13"/>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c r="BW1202" s="17"/>
      <c r="BX1202" s="17"/>
      <c r="BY1202" s="17"/>
      <c r="BZ1202" s="17"/>
      <c r="CA1202" s="17"/>
    </row>
    <row r="1203" spans="1:79" s="16" customFormat="1" x14ac:dyDescent="0.2">
      <c r="A1203" s="15"/>
      <c r="C1203" s="17"/>
      <c r="D1203" s="15"/>
      <c r="E1203" s="344"/>
      <c r="F1203" s="15"/>
      <c r="G1203" s="345"/>
      <c r="H1203" s="13"/>
      <c r="I1203" s="13"/>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c r="BW1203" s="17"/>
      <c r="BX1203" s="17"/>
      <c r="BY1203" s="17"/>
      <c r="BZ1203" s="17"/>
      <c r="CA1203" s="17"/>
    </row>
    <row r="1204" spans="1:79" s="16" customFormat="1" x14ac:dyDescent="0.2">
      <c r="A1204" s="15"/>
      <c r="C1204" s="17"/>
      <c r="D1204" s="15"/>
      <c r="E1204" s="344"/>
      <c r="F1204" s="15"/>
      <c r="G1204" s="345"/>
      <c r="H1204" s="13"/>
      <c r="I1204" s="13"/>
      <c r="J1204" s="17"/>
      <c r="K1204" s="17"/>
      <c r="L1204" s="17"/>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c r="BW1204" s="17"/>
      <c r="BX1204" s="17"/>
      <c r="BY1204" s="17"/>
      <c r="BZ1204" s="17"/>
      <c r="CA1204" s="17"/>
    </row>
    <row r="1205" spans="1:79" s="16" customFormat="1" x14ac:dyDescent="0.2">
      <c r="A1205" s="15"/>
      <c r="C1205" s="17"/>
      <c r="D1205" s="15"/>
      <c r="E1205" s="344"/>
      <c r="F1205" s="15"/>
      <c r="G1205" s="345"/>
      <c r="H1205" s="13"/>
      <c r="I1205" s="13"/>
      <c r="J1205" s="17"/>
      <c r="K1205" s="17"/>
      <c r="L1205" s="17"/>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c r="BW1205" s="17"/>
      <c r="BX1205" s="17"/>
      <c r="BY1205" s="17"/>
      <c r="BZ1205" s="17"/>
      <c r="CA1205" s="17"/>
    </row>
    <row r="1206" spans="1:79" s="16" customFormat="1" x14ac:dyDescent="0.2">
      <c r="A1206" s="15"/>
      <c r="C1206" s="17"/>
      <c r="D1206" s="15"/>
      <c r="E1206" s="344"/>
      <c r="F1206" s="15"/>
      <c r="G1206" s="345"/>
      <c r="H1206" s="13"/>
      <c r="I1206" s="13"/>
      <c r="J1206" s="17"/>
      <c r="K1206" s="17"/>
      <c r="L1206" s="17"/>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c r="BW1206" s="17"/>
      <c r="BX1206" s="17"/>
      <c r="BY1206" s="17"/>
      <c r="BZ1206" s="17"/>
      <c r="CA1206" s="17"/>
    </row>
    <row r="1207" spans="1:79" s="16" customFormat="1" x14ac:dyDescent="0.2">
      <c r="A1207" s="15"/>
      <c r="C1207" s="17"/>
      <c r="D1207" s="15"/>
      <c r="E1207" s="344"/>
      <c r="F1207" s="15"/>
      <c r="G1207" s="345"/>
      <c r="H1207" s="13"/>
      <c r="I1207" s="13"/>
      <c r="J1207" s="17"/>
      <c r="K1207" s="17"/>
      <c r="L1207" s="17"/>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row>
    <row r="1208" spans="1:79" s="16" customFormat="1" x14ac:dyDescent="0.2">
      <c r="A1208" s="15"/>
      <c r="C1208" s="17"/>
      <c r="D1208" s="15"/>
      <c r="E1208" s="344"/>
      <c r="F1208" s="15"/>
      <c r="G1208" s="345"/>
      <c r="H1208" s="13"/>
      <c r="I1208" s="13"/>
      <c r="J1208" s="17"/>
      <c r="K1208" s="17"/>
      <c r="L1208" s="17"/>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c r="BW1208" s="17"/>
      <c r="BX1208" s="17"/>
      <c r="BY1208" s="17"/>
      <c r="BZ1208" s="17"/>
      <c r="CA1208" s="17"/>
    </row>
    <row r="1209" spans="1:79" s="16" customFormat="1" x14ac:dyDescent="0.2">
      <c r="A1209" s="15"/>
      <c r="C1209" s="17"/>
      <c r="D1209" s="15"/>
      <c r="E1209" s="344"/>
      <c r="F1209" s="15"/>
      <c r="G1209" s="345"/>
      <c r="H1209" s="13"/>
      <c r="I1209" s="13"/>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c r="BW1209" s="17"/>
      <c r="BX1209" s="17"/>
      <c r="BY1209" s="17"/>
      <c r="BZ1209" s="17"/>
      <c r="CA1209" s="17"/>
    </row>
    <row r="1210" spans="1:79" s="16" customFormat="1" x14ac:dyDescent="0.2">
      <c r="A1210" s="15"/>
      <c r="C1210" s="17"/>
      <c r="D1210" s="15"/>
      <c r="E1210" s="344"/>
      <c r="F1210" s="15"/>
      <c r="G1210" s="345"/>
      <c r="H1210" s="13"/>
      <c r="I1210" s="13"/>
      <c r="J1210" s="17"/>
      <c r="K1210" s="17"/>
      <c r="L1210" s="17"/>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c r="BW1210" s="17"/>
      <c r="BX1210" s="17"/>
      <c r="BY1210" s="17"/>
      <c r="BZ1210" s="17"/>
      <c r="CA1210" s="17"/>
    </row>
    <row r="1211" spans="1:79" s="16" customFormat="1" x14ac:dyDescent="0.2">
      <c r="A1211" s="15"/>
      <c r="C1211" s="17"/>
      <c r="D1211" s="15"/>
      <c r="E1211" s="344"/>
      <c r="F1211" s="15"/>
      <c r="G1211" s="345"/>
      <c r="H1211" s="13"/>
      <c r="I1211" s="13"/>
      <c r="J1211" s="17"/>
      <c r="K1211" s="17"/>
      <c r="L1211" s="17"/>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c r="BW1211" s="17"/>
      <c r="BX1211" s="17"/>
      <c r="BY1211" s="17"/>
      <c r="BZ1211" s="17"/>
      <c r="CA1211" s="17"/>
    </row>
    <row r="1212" spans="1:79" s="16" customFormat="1" x14ac:dyDescent="0.2">
      <c r="A1212" s="15"/>
      <c r="C1212" s="17"/>
      <c r="D1212" s="15"/>
      <c r="E1212" s="344"/>
      <c r="F1212" s="15"/>
      <c r="G1212" s="345"/>
      <c r="H1212" s="13"/>
      <c r="I1212" s="13"/>
      <c r="J1212" s="17"/>
      <c r="K1212" s="17"/>
      <c r="L1212" s="17"/>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c r="BW1212" s="17"/>
      <c r="BX1212" s="17"/>
      <c r="BY1212" s="17"/>
      <c r="BZ1212" s="17"/>
      <c r="CA1212" s="17"/>
    </row>
    <row r="1213" spans="1:79" s="16" customFormat="1" x14ac:dyDescent="0.2">
      <c r="A1213" s="15"/>
      <c r="C1213" s="17"/>
      <c r="D1213" s="15"/>
      <c r="E1213" s="344"/>
      <c r="F1213" s="15"/>
      <c r="G1213" s="345"/>
      <c r="H1213" s="13"/>
      <c r="I1213" s="13"/>
      <c r="J1213" s="17"/>
      <c r="K1213" s="17"/>
      <c r="L1213" s="17"/>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c r="BW1213" s="17"/>
      <c r="BX1213" s="17"/>
      <c r="BY1213" s="17"/>
      <c r="BZ1213" s="17"/>
      <c r="CA1213" s="17"/>
    </row>
    <row r="1214" spans="1:79" s="16" customFormat="1" x14ac:dyDescent="0.2">
      <c r="A1214" s="15"/>
      <c r="C1214" s="17"/>
      <c r="D1214" s="15"/>
      <c r="E1214" s="344"/>
      <c r="F1214" s="15"/>
      <c r="G1214" s="345"/>
      <c r="H1214" s="13"/>
      <c r="I1214" s="13"/>
      <c r="J1214" s="17"/>
      <c r="K1214" s="17"/>
      <c r="L1214" s="17"/>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c r="BW1214" s="17"/>
      <c r="BX1214" s="17"/>
      <c r="BY1214" s="17"/>
      <c r="BZ1214" s="17"/>
      <c r="CA1214" s="17"/>
    </row>
    <row r="1215" spans="1:79" s="16" customFormat="1" x14ac:dyDescent="0.2">
      <c r="A1215" s="15"/>
      <c r="C1215" s="17"/>
      <c r="D1215" s="15"/>
      <c r="E1215" s="344"/>
      <c r="F1215" s="15"/>
      <c r="G1215" s="345"/>
      <c r="H1215" s="13"/>
      <c r="I1215" s="13"/>
      <c r="J1215" s="17"/>
      <c r="K1215" s="17"/>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row>
    <row r="1216" spans="1:79" s="16" customFormat="1" x14ac:dyDescent="0.2">
      <c r="A1216" s="15"/>
      <c r="C1216" s="17"/>
      <c r="D1216" s="15"/>
      <c r="E1216" s="344"/>
      <c r="F1216" s="15"/>
      <c r="G1216" s="345"/>
      <c r="H1216" s="13"/>
      <c r="I1216" s="13"/>
      <c r="J1216" s="17"/>
      <c r="K1216" s="17"/>
      <c r="L1216" s="17"/>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c r="BW1216" s="17"/>
      <c r="BX1216" s="17"/>
      <c r="BY1216" s="17"/>
      <c r="BZ1216" s="17"/>
      <c r="CA1216" s="17"/>
    </row>
    <row r="1217" spans="1:79" s="16" customFormat="1" x14ac:dyDescent="0.2">
      <c r="A1217" s="15"/>
      <c r="C1217" s="17"/>
      <c r="D1217" s="15"/>
      <c r="E1217" s="344"/>
      <c r="F1217" s="15"/>
      <c r="G1217" s="345"/>
      <c r="H1217" s="13"/>
      <c r="I1217" s="13"/>
      <c r="J1217" s="17"/>
      <c r="K1217" s="17"/>
      <c r="L1217" s="17"/>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c r="BW1217" s="17"/>
      <c r="BX1217" s="17"/>
      <c r="BY1217" s="17"/>
      <c r="BZ1217" s="17"/>
      <c r="CA1217" s="17"/>
    </row>
    <row r="1218" spans="1:79" s="16" customFormat="1" x14ac:dyDescent="0.2">
      <c r="A1218" s="15"/>
      <c r="C1218" s="17"/>
      <c r="D1218" s="15"/>
      <c r="E1218" s="344"/>
      <c r="F1218" s="15"/>
      <c r="G1218" s="345"/>
      <c r="H1218" s="13"/>
      <c r="I1218" s="13"/>
      <c r="J1218" s="17"/>
      <c r="K1218" s="17"/>
      <c r="L1218" s="17"/>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c r="BW1218" s="17"/>
      <c r="BX1218" s="17"/>
      <c r="BY1218" s="17"/>
      <c r="BZ1218" s="17"/>
      <c r="CA1218" s="17"/>
    </row>
    <row r="1219" spans="1:79" s="16" customFormat="1" x14ac:dyDescent="0.2">
      <c r="A1219" s="15"/>
      <c r="C1219" s="17"/>
      <c r="D1219" s="15"/>
      <c r="E1219" s="344"/>
      <c r="F1219" s="15"/>
      <c r="G1219" s="345"/>
      <c r="H1219" s="13"/>
      <c r="I1219" s="13"/>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c r="BW1219" s="17"/>
      <c r="BX1219" s="17"/>
      <c r="BY1219" s="17"/>
      <c r="BZ1219" s="17"/>
      <c r="CA1219" s="17"/>
    </row>
    <row r="1220" spans="1:79" s="16" customFormat="1" x14ac:dyDescent="0.2">
      <c r="A1220" s="15"/>
      <c r="C1220" s="17"/>
      <c r="D1220" s="15"/>
      <c r="E1220" s="344"/>
      <c r="F1220" s="15"/>
      <c r="G1220" s="345"/>
      <c r="H1220" s="13"/>
      <c r="I1220" s="13"/>
      <c r="J1220" s="17"/>
      <c r="K1220" s="17"/>
      <c r="L1220" s="17"/>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row>
    <row r="1221" spans="1:79" s="16" customFormat="1" x14ac:dyDescent="0.2">
      <c r="A1221" s="15"/>
      <c r="C1221" s="17"/>
      <c r="D1221" s="15"/>
      <c r="E1221" s="344"/>
      <c r="F1221" s="15"/>
      <c r="G1221" s="345"/>
      <c r="H1221" s="13"/>
      <c r="I1221" s="13"/>
      <c r="J1221" s="17"/>
      <c r="K1221" s="17"/>
      <c r="L1221" s="17"/>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c r="BW1221" s="17"/>
      <c r="BX1221" s="17"/>
      <c r="BY1221" s="17"/>
      <c r="BZ1221" s="17"/>
      <c r="CA1221" s="17"/>
    </row>
    <row r="1222" spans="1:79" s="16" customFormat="1" x14ac:dyDescent="0.2">
      <c r="A1222" s="15"/>
      <c r="C1222" s="17"/>
      <c r="D1222" s="15"/>
      <c r="E1222" s="344"/>
      <c r="F1222" s="15"/>
      <c r="G1222" s="345"/>
      <c r="H1222" s="13"/>
      <c r="I1222" s="13"/>
      <c r="J1222" s="17"/>
      <c r="K1222" s="17"/>
      <c r="L1222" s="17"/>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c r="BW1222" s="17"/>
      <c r="BX1222" s="17"/>
      <c r="BY1222" s="17"/>
      <c r="BZ1222" s="17"/>
      <c r="CA1222" s="17"/>
    </row>
    <row r="1223" spans="1:79" s="16" customFormat="1" x14ac:dyDescent="0.2">
      <c r="A1223" s="15"/>
      <c r="C1223" s="17"/>
      <c r="D1223" s="15"/>
      <c r="E1223" s="344"/>
      <c r="F1223" s="15"/>
      <c r="G1223" s="345"/>
      <c r="H1223" s="13"/>
      <c r="I1223" s="13"/>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row>
    <row r="1224" spans="1:79" s="16" customFormat="1" x14ac:dyDescent="0.2">
      <c r="A1224" s="15"/>
      <c r="C1224" s="17"/>
      <c r="D1224" s="15"/>
      <c r="E1224" s="344"/>
      <c r="F1224" s="15"/>
      <c r="G1224" s="345"/>
      <c r="H1224" s="13"/>
      <c r="I1224" s="13"/>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c r="BW1224" s="17"/>
      <c r="BX1224" s="17"/>
      <c r="BY1224" s="17"/>
      <c r="BZ1224" s="17"/>
      <c r="CA1224" s="17"/>
    </row>
    <row r="1225" spans="1:79" s="16" customFormat="1" x14ac:dyDescent="0.2">
      <c r="A1225" s="15"/>
      <c r="C1225" s="17"/>
      <c r="D1225" s="15"/>
      <c r="E1225" s="344"/>
      <c r="F1225" s="15"/>
      <c r="G1225" s="345"/>
      <c r="H1225" s="13"/>
      <c r="I1225" s="13"/>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c r="BW1225" s="17"/>
      <c r="BX1225" s="17"/>
      <c r="BY1225" s="17"/>
      <c r="BZ1225" s="17"/>
      <c r="CA1225" s="17"/>
    </row>
    <row r="1226" spans="1:79" s="16" customFormat="1" x14ac:dyDescent="0.2">
      <c r="A1226" s="15"/>
      <c r="C1226" s="17"/>
      <c r="D1226" s="15"/>
      <c r="E1226" s="344"/>
      <c r="F1226" s="15"/>
      <c r="G1226" s="345"/>
      <c r="H1226" s="13"/>
      <c r="I1226" s="13"/>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c r="BW1226" s="17"/>
      <c r="BX1226" s="17"/>
      <c r="BY1226" s="17"/>
      <c r="BZ1226" s="17"/>
      <c r="CA1226" s="17"/>
    </row>
    <row r="1227" spans="1:79" s="16" customFormat="1" x14ac:dyDescent="0.2">
      <c r="A1227" s="15"/>
      <c r="C1227" s="17"/>
      <c r="D1227" s="15"/>
      <c r="E1227" s="344"/>
      <c r="F1227" s="15"/>
      <c r="G1227" s="345"/>
      <c r="H1227" s="13"/>
      <c r="I1227" s="13"/>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c r="BW1227" s="17"/>
      <c r="BX1227" s="17"/>
      <c r="BY1227" s="17"/>
      <c r="BZ1227" s="17"/>
      <c r="CA1227" s="17"/>
    </row>
    <row r="1228" spans="1:79" s="16" customFormat="1" x14ac:dyDescent="0.2">
      <c r="A1228" s="15"/>
      <c r="C1228" s="17"/>
      <c r="D1228" s="15"/>
      <c r="E1228" s="344"/>
      <c r="F1228" s="15"/>
      <c r="G1228" s="345"/>
      <c r="H1228" s="13"/>
      <c r="I1228" s="13"/>
      <c r="J1228" s="17"/>
      <c r="K1228" s="17"/>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c r="BW1228" s="17"/>
      <c r="BX1228" s="17"/>
      <c r="BY1228" s="17"/>
      <c r="BZ1228" s="17"/>
      <c r="CA1228" s="17"/>
    </row>
    <row r="1229" spans="1:79" s="16" customFormat="1" x14ac:dyDescent="0.2">
      <c r="A1229" s="15"/>
      <c r="C1229" s="17"/>
      <c r="D1229" s="15"/>
      <c r="E1229" s="344"/>
      <c r="F1229" s="15"/>
      <c r="G1229" s="345"/>
      <c r="H1229" s="13"/>
      <c r="I1229" s="13"/>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c r="BW1229" s="17"/>
      <c r="BX1229" s="17"/>
      <c r="BY1229" s="17"/>
      <c r="BZ1229" s="17"/>
      <c r="CA1229" s="17"/>
    </row>
    <row r="1230" spans="1:79" s="16" customFormat="1" x14ac:dyDescent="0.2">
      <c r="A1230" s="15"/>
      <c r="C1230" s="17"/>
      <c r="D1230" s="15"/>
      <c r="E1230" s="344"/>
      <c r="F1230" s="15"/>
      <c r="G1230" s="345"/>
      <c r="H1230" s="13"/>
      <c r="I1230" s="13"/>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c r="BW1230" s="17"/>
      <c r="BX1230" s="17"/>
      <c r="BY1230" s="17"/>
      <c r="BZ1230" s="17"/>
      <c r="CA1230" s="17"/>
    </row>
    <row r="1231" spans="1:79" s="16" customFormat="1" x14ac:dyDescent="0.2">
      <c r="A1231" s="15"/>
      <c r="C1231" s="17"/>
      <c r="D1231" s="15"/>
      <c r="E1231" s="344"/>
      <c r="F1231" s="15"/>
      <c r="G1231" s="345"/>
      <c r="H1231" s="13"/>
      <c r="I1231" s="13"/>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c r="BW1231" s="17"/>
      <c r="BX1231" s="17"/>
      <c r="BY1231" s="17"/>
      <c r="BZ1231" s="17"/>
      <c r="CA1231" s="17"/>
    </row>
    <row r="1232" spans="1:79" s="16" customFormat="1" x14ac:dyDescent="0.2">
      <c r="A1232" s="15"/>
      <c r="C1232" s="17"/>
      <c r="D1232" s="15"/>
      <c r="E1232" s="344"/>
      <c r="F1232" s="15"/>
      <c r="G1232" s="345"/>
      <c r="H1232" s="13"/>
      <c r="I1232" s="13"/>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c r="BW1232" s="17"/>
      <c r="BX1232" s="17"/>
      <c r="BY1232" s="17"/>
      <c r="BZ1232" s="17"/>
      <c r="CA1232" s="17"/>
    </row>
    <row r="1233" spans="1:79" s="16" customFormat="1" x14ac:dyDescent="0.2">
      <c r="A1233" s="15"/>
      <c r="C1233" s="17"/>
      <c r="D1233" s="15"/>
      <c r="E1233" s="344"/>
      <c r="F1233" s="15"/>
      <c r="G1233" s="345"/>
      <c r="H1233" s="13"/>
      <c r="I1233" s="13"/>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row>
    <row r="1234" spans="1:79" s="16" customFormat="1" x14ac:dyDescent="0.2">
      <c r="A1234" s="15"/>
      <c r="C1234" s="17"/>
      <c r="D1234" s="15"/>
      <c r="E1234" s="344"/>
      <c r="F1234" s="15"/>
      <c r="G1234" s="345"/>
      <c r="H1234" s="13"/>
      <c r="I1234" s="13"/>
      <c r="J1234" s="17"/>
      <c r="K1234" s="17"/>
      <c r="L1234" s="17"/>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c r="BW1234" s="17"/>
      <c r="BX1234" s="17"/>
      <c r="BY1234" s="17"/>
      <c r="BZ1234" s="17"/>
      <c r="CA1234" s="17"/>
    </row>
    <row r="1235" spans="1:79" s="16" customFormat="1" x14ac:dyDescent="0.2">
      <c r="A1235" s="15"/>
      <c r="C1235" s="17"/>
      <c r="D1235" s="15"/>
      <c r="E1235" s="344"/>
      <c r="F1235" s="15"/>
      <c r="G1235" s="345"/>
      <c r="H1235" s="13"/>
      <c r="I1235" s="13"/>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c r="BW1235" s="17"/>
      <c r="BX1235" s="17"/>
      <c r="BY1235" s="17"/>
      <c r="BZ1235" s="17"/>
      <c r="CA1235" s="17"/>
    </row>
    <row r="1236" spans="1:79" s="16" customFormat="1" x14ac:dyDescent="0.2">
      <c r="A1236" s="15"/>
      <c r="C1236" s="17"/>
      <c r="D1236" s="15"/>
      <c r="E1236" s="344"/>
      <c r="F1236" s="15"/>
      <c r="G1236" s="345"/>
      <c r="H1236" s="13"/>
      <c r="I1236" s="13"/>
      <c r="J1236" s="17"/>
      <c r="K1236" s="17"/>
      <c r="L1236" s="17"/>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c r="BW1236" s="17"/>
      <c r="BX1236" s="17"/>
      <c r="BY1236" s="17"/>
      <c r="BZ1236" s="17"/>
      <c r="CA1236" s="17"/>
    </row>
    <row r="1237" spans="1:79" s="16" customFormat="1" x14ac:dyDescent="0.2">
      <c r="A1237" s="15"/>
      <c r="C1237" s="17"/>
      <c r="D1237" s="15"/>
      <c r="E1237" s="344"/>
      <c r="F1237" s="15"/>
      <c r="G1237" s="345"/>
      <c r="H1237" s="13"/>
      <c r="I1237" s="13"/>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c r="BW1237" s="17"/>
      <c r="BX1237" s="17"/>
      <c r="BY1237" s="17"/>
      <c r="BZ1237" s="17"/>
      <c r="CA1237" s="17"/>
    </row>
    <row r="1238" spans="1:79" s="16" customFormat="1" x14ac:dyDescent="0.2">
      <c r="A1238" s="15"/>
      <c r="C1238" s="17"/>
      <c r="D1238" s="15"/>
      <c r="E1238" s="344"/>
      <c r="F1238" s="15"/>
      <c r="G1238" s="345"/>
      <c r="H1238" s="13"/>
      <c r="I1238" s="13"/>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c r="BW1238" s="17"/>
      <c r="BX1238" s="17"/>
      <c r="BY1238" s="17"/>
      <c r="BZ1238" s="17"/>
      <c r="CA1238" s="17"/>
    </row>
    <row r="1239" spans="1:79" s="16" customFormat="1" x14ac:dyDescent="0.2">
      <c r="A1239" s="15"/>
      <c r="C1239" s="17"/>
      <c r="D1239" s="15"/>
      <c r="E1239" s="344"/>
      <c r="F1239" s="15"/>
      <c r="G1239" s="345"/>
      <c r="H1239" s="13"/>
      <c r="I1239" s="13"/>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c r="BW1239" s="17"/>
      <c r="BX1239" s="17"/>
      <c r="BY1239" s="17"/>
      <c r="BZ1239" s="17"/>
      <c r="CA1239" s="17"/>
    </row>
    <row r="1240" spans="1:79" s="16" customFormat="1" x14ac:dyDescent="0.2">
      <c r="A1240" s="15"/>
      <c r="C1240" s="17"/>
      <c r="D1240" s="15"/>
      <c r="E1240" s="344"/>
      <c r="F1240" s="15"/>
      <c r="G1240" s="345"/>
      <c r="H1240" s="13"/>
      <c r="I1240" s="13"/>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row>
    <row r="1241" spans="1:79" s="16" customFormat="1" x14ac:dyDescent="0.2">
      <c r="A1241" s="15"/>
      <c r="C1241" s="17"/>
      <c r="D1241" s="15"/>
      <c r="E1241" s="344"/>
      <c r="F1241" s="15"/>
      <c r="G1241" s="345"/>
      <c r="H1241" s="13"/>
      <c r="I1241" s="13"/>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c r="BW1241" s="17"/>
      <c r="BX1241" s="17"/>
      <c r="BY1241" s="17"/>
      <c r="BZ1241" s="17"/>
      <c r="CA1241" s="17"/>
    </row>
    <row r="1242" spans="1:79" s="16" customFormat="1" x14ac:dyDescent="0.2">
      <c r="A1242" s="15"/>
      <c r="C1242" s="17"/>
      <c r="D1242" s="15"/>
      <c r="E1242" s="344"/>
      <c r="F1242" s="15"/>
      <c r="G1242" s="345"/>
      <c r="H1242" s="13"/>
      <c r="I1242" s="13"/>
      <c r="J1242" s="17"/>
      <c r="K1242" s="17"/>
      <c r="L1242" s="17"/>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c r="BW1242" s="17"/>
      <c r="BX1242" s="17"/>
      <c r="BY1242" s="17"/>
      <c r="BZ1242" s="17"/>
      <c r="CA1242" s="17"/>
    </row>
    <row r="1243" spans="1:79" s="16" customFormat="1" x14ac:dyDescent="0.2">
      <c r="A1243" s="15"/>
      <c r="C1243" s="17"/>
      <c r="D1243" s="15"/>
      <c r="E1243" s="344"/>
      <c r="F1243" s="15"/>
      <c r="G1243" s="345"/>
      <c r="H1243" s="13"/>
      <c r="I1243" s="13"/>
      <c r="J1243" s="17"/>
      <c r="K1243" s="17"/>
      <c r="L1243" s="17"/>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c r="BW1243" s="17"/>
      <c r="BX1243" s="17"/>
      <c r="BY1243" s="17"/>
      <c r="BZ1243" s="17"/>
      <c r="CA1243" s="17"/>
    </row>
    <row r="1244" spans="1:79" s="16" customFormat="1" x14ac:dyDescent="0.2">
      <c r="A1244" s="15"/>
      <c r="C1244" s="17"/>
      <c r="D1244" s="15"/>
      <c r="E1244" s="344"/>
      <c r="F1244" s="15"/>
      <c r="G1244" s="345"/>
      <c r="H1244" s="13"/>
      <c r="I1244" s="13"/>
      <c r="J1244" s="17"/>
      <c r="K1244" s="17"/>
      <c r="L1244" s="17"/>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c r="BW1244" s="17"/>
      <c r="BX1244" s="17"/>
      <c r="BY1244" s="17"/>
      <c r="BZ1244" s="17"/>
      <c r="CA1244" s="17"/>
    </row>
    <row r="1245" spans="1:79" s="16" customFormat="1" x14ac:dyDescent="0.2">
      <c r="A1245" s="15"/>
      <c r="C1245" s="17"/>
      <c r="D1245" s="15"/>
      <c r="E1245" s="344"/>
      <c r="F1245" s="15"/>
      <c r="G1245" s="345"/>
      <c r="H1245" s="13"/>
      <c r="I1245" s="13"/>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c r="BW1245" s="17"/>
      <c r="BX1245" s="17"/>
      <c r="BY1245" s="17"/>
      <c r="BZ1245" s="17"/>
      <c r="CA1245" s="17"/>
    </row>
    <row r="1246" spans="1:79" s="16" customFormat="1" x14ac:dyDescent="0.2">
      <c r="A1246" s="15"/>
      <c r="C1246" s="17"/>
      <c r="D1246" s="15"/>
      <c r="E1246" s="344"/>
      <c r="F1246" s="15"/>
      <c r="G1246" s="345"/>
      <c r="H1246" s="13"/>
      <c r="I1246" s="13"/>
      <c r="J1246" s="17"/>
      <c r="K1246" s="17"/>
      <c r="L1246" s="17"/>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c r="BW1246" s="17"/>
      <c r="BX1246" s="17"/>
      <c r="BY1246" s="17"/>
      <c r="BZ1246" s="17"/>
      <c r="CA1246" s="17"/>
    </row>
    <row r="1247" spans="1:79" s="16" customFormat="1" x14ac:dyDescent="0.2">
      <c r="A1247" s="15"/>
      <c r="C1247" s="17"/>
      <c r="D1247" s="15"/>
      <c r="E1247" s="344"/>
      <c r="F1247" s="15"/>
      <c r="G1247" s="345"/>
      <c r="H1247" s="13"/>
      <c r="I1247" s="13"/>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c r="BW1247" s="17"/>
      <c r="BX1247" s="17"/>
      <c r="BY1247" s="17"/>
      <c r="BZ1247" s="17"/>
      <c r="CA1247" s="17"/>
    </row>
    <row r="1248" spans="1:79" s="16" customFormat="1" x14ac:dyDescent="0.2">
      <c r="A1248" s="15"/>
      <c r="C1248" s="17"/>
      <c r="D1248" s="15"/>
      <c r="E1248" s="344"/>
      <c r="F1248" s="15"/>
      <c r="G1248" s="345"/>
      <c r="H1248" s="13"/>
      <c r="I1248" s="13"/>
      <c r="J1248" s="17"/>
      <c r="K1248" s="17"/>
      <c r="L1248" s="17"/>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c r="BW1248" s="17"/>
      <c r="BX1248" s="17"/>
      <c r="BY1248" s="17"/>
      <c r="BZ1248" s="17"/>
      <c r="CA1248" s="17"/>
    </row>
    <row r="1249" spans="1:79" s="16" customFormat="1" x14ac:dyDescent="0.2">
      <c r="A1249" s="15"/>
      <c r="C1249" s="17"/>
      <c r="D1249" s="15"/>
      <c r="E1249" s="344"/>
      <c r="F1249" s="15"/>
      <c r="G1249" s="345"/>
      <c r="H1249" s="13"/>
      <c r="I1249" s="13"/>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c r="BW1249" s="17"/>
      <c r="BX1249" s="17"/>
      <c r="BY1249" s="17"/>
      <c r="BZ1249" s="17"/>
      <c r="CA1249" s="17"/>
    </row>
    <row r="1250" spans="1:79" s="16" customFormat="1" x14ac:dyDescent="0.2">
      <c r="A1250" s="15"/>
      <c r="C1250" s="17"/>
      <c r="D1250" s="15"/>
      <c r="E1250" s="344"/>
      <c r="F1250" s="15"/>
      <c r="G1250" s="345"/>
      <c r="H1250" s="13"/>
      <c r="I1250" s="13"/>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c r="BW1250" s="17"/>
      <c r="BX1250" s="17"/>
      <c r="BY1250" s="17"/>
      <c r="BZ1250" s="17"/>
      <c r="CA1250" s="17"/>
    </row>
    <row r="1251" spans="1:79" s="16" customFormat="1" x14ac:dyDescent="0.2">
      <c r="A1251" s="15"/>
      <c r="C1251" s="17"/>
      <c r="D1251" s="15"/>
      <c r="E1251" s="344"/>
      <c r="F1251" s="15"/>
      <c r="G1251" s="345"/>
      <c r="H1251" s="13"/>
      <c r="I1251" s="13"/>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row>
    <row r="1252" spans="1:79" s="16" customFormat="1" x14ac:dyDescent="0.2">
      <c r="A1252" s="15"/>
      <c r="C1252" s="17"/>
      <c r="D1252" s="15"/>
      <c r="E1252" s="344"/>
      <c r="F1252" s="15"/>
      <c r="G1252" s="345"/>
      <c r="H1252" s="13"/>
      <c r="I1252" s="13"/>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c r="BW1252" s="17"/>
      <c r="BX1252" s="17"/>
      <c r="BY1252" s="17"/>
      <c r="BZ1252" s="17"/>
      <c r="CA1252" s="17"/>
    </row>
    <row r="1253" spans="1:79" s="16" customFormat="1" x14ac:dyDescent="0.2">
      <c r="A1253" s="15"/>
      <c r="C1253" s="17"/>
      <c r="D1253" s="15"/>
      <c r="E1253" s="344"/>
      <c r="F1253" s="15"/>
      <c r="G1253" s="345"/>
      <c r="H1253" s="13"/>
      <c r="I1253" s="13"/>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c r="BW1253" s="17"/>
      <c r="BX1253" s="17"/>
      <c r="BY1253" s="17"/>
      <c r="BZ1253" s="17"/>
      <c r="CA1253" s="17"/>
    </row>
    <row r="1254" spans="1:79" s="16" customFormat="1" x14ac:dyDescent="0.2">
      <c r="A1254" s="15"/>
      <c r="C1254" s="17"/>
      <c r="D1254" s="15"/>
      <c r="E1254" s="344"/>
      <c r="F1254" s="15"/>
      <c r="G1254" s="345"/>
      <c r="H1254" s="13"/>
      <c r="I1254" s="13"/>
      <c r="J1254" s="17"/>
      <c r="K1254" s="17"/>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c r="BW1254" s="17"/>
      <c r="BX1254" s="17"/>
      <c r="BY1254" s="17"/>
      <c r="BZ1254" s="17"/>
      <c r="CA1254" s="17"/>
    </row>
    <row r="1255" spans="1:79" s="16" customFormat="1" x14ac:dyDescent="0.2">
      <c r="A1255" s="15"/>
      <c r="C1255" s="17"/>
      <c r="D1255" s="15"/>
      <c r="E1255" s="344"/>
      <c r="F1255" s="15"/>
      <c r="G1255" s="345"/>
      <c r="H1255" s="13"/>
      <c r="I1255" s="13"/>
      <c r="J1255" s="17"/>
      <c r="K1255" s="17"/>
      <c r="L1255" s="17"/>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c r="BW1255" s="17"/>
      <c r="BX1255" s="17"/>
      <c r="BY1255" s="17"/>
      <c r="BZ1255" s="17"/>
      <c r="CA1255" s="17"/>
    </row>
    <row r="1256" spans="1:79" s="16" customFormat="1" x14ac:dyDescent="0.2">
      <c r="A1256" s="15"/>
      <c r="C1256" s="17"/>
      <c r="D1256" s="15"/>
      <c r="E1256" s="344"/>
      <c r="F1256" s="15"/>
      <c r="G1256" s="345"/>
      <c r="H1256" s="13"/>
      <c r="I1256" s="13"/>
      <c r="J1256" s="17"/>
      <c r="K1256" s="17"/>
      <c r="L1256" s="17"/>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c r="BW1256" s="17"/>
      <c r="BX1256" s="17"/>
      <c r="BY1256" s="17"/>
      <c r="BZ1256" s="17"/>
      <c r="CA1256" s="17"/>
    </row>
    <row r="1257" spans="1:79" s="16" customFormat="1" x14ac:dyDescent="0.2">
      <c r="A1257" s="15"/>
      <c r="C1257" s="17"/>
      <c r="D1257" s="15"/>
      <c r="E1257" s="344"/>
      <c r="F1257" s="15"/>
      <c r="G1257" s="345"/>
      <c r="H1257" s="13"/>
      <c r="I1257" s="13"/>
      <c r="J1257" s="17"/>
      <c r="K1257" s="17"/>
      <c r="L1257" s="17"/>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c r="BW1257" s="17"/>
      <c r="BX1257" s="17"/>
      <c r="BY1257" s="17"/>
      <c r="BZ1257" s="17"/>
      <c r="CA1257" s="17"/>
    </row>
    <row r="1258" spans="1:79" s="16" customFormat="1" x14ac:dyDescent="0.2">
      <c r="A1258" s="15"/>
      <c r="C1258" s="17"/>
      <c r="D1258" s="15"/>
      <c r="E1258" s="344"/>
      <c r="F1258" s="15"/>
      <c r="G1258" s="345"/>
      <c r="H1258" s="13"/>
      <c r="I1258" s="13"/>
      <c r="J1258" s="17"/>
      <c r="K1258" s="17"/>
      <c r="L1258" s="17"/>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c r="BW1258" s="17"/>
      <c r="BX1258" s="17"/>
      <c r="BY1258" s="17"/>
      <c r="BZ1258" s="17"/>
      <c r="CA1258" s="17"/>
    </row>
    <row r="1259" spans="1:79" s="16" customFormat="1" x14ac:dyDescent="0.2">
      <c r="A1259" s="15"/>
      <c r="C1259" s="17"/>
      <c r="D1259" s="15"/>
      <c r="E1259" s="344"/>
      <c r="F1259" s="15"/>
      <c r="G1259" s="345"/>
      <c r="H1259" s="13"/>
      <c r="I1259" s="13"/>
      <c r="J1259" s="17"/>
      <c r="K1259" s="17"/>
      <c r="L1259" s="17"/>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c r="BW1259" s="17"/>
      <c r="BX1259" s="17"/>
      <c r="BY1259" s="17"/>
      <c r="BZ1259" s="17"/>
      <c r="CA1259" s="17"/>
    </row>
    <row r="1260" spans="1:79" s="16" customFormat="1" x14ac:dyDescent="0.2">
      <c r="A1260" s="15"/>
      <c r="C1260" s="17"/>
      <c r="D1260" s="15"/>
      <c r="E1260" s="344"/>
      <c r="F1260" s="15"/>
      <c r="G1260" s="345"/>
      <c r="H1260" s="13"/>
      <c r="I1260" s="13"/>
      <c r="J1260" s="17"/>
      <c r="K1260" s="17"/>
      <c r="L1260" s="17"/>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c r="BW1260" s="17"/>
      <c r="BX1260" s="17"/>
      <c r="BY1260" s="17"/>
      <c r="BZ1260" s="17"/>
      <c r="CA1260" s="17"/>
    </row>
    <row r="1261" spans="1:79" s="16" customFormat="1" x14ac:dyDescent="0.2">
      <c r="A1261" s="15"/>
      <c r="C1261" s="17"/>
      <c r="D1261" s="15"/>
      <c r="E1261" s="344"/>
      <c r="F1261" s="15"/>
      <c r="G1261" s="345"/>
      <c r="H1261" s="13"/>
      <c r="I1261" s="13"/>
      <c r="J1261" s="17"/>
      <c r="K1261" s="17"/>
      <c r="L1261" s="17"/>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c r="BW1261" s="17"/>
      <c r="BX1261" s="17"/>
      <c r="BY1261" s="17"/>
      <c r="BZ1261" s="17"/>
      <c r="CA1261" s="17"/>
    </row>
    <row r="1262" spans="1:79" s="16" customFormat="1" x14ac:dyDescent="0.2">
      <c r="A1262" s="15"/>
      <c r="C1262" s="17"/>
      <c r="D1262" s="15"/>
      <c r="E1262" s="344"/>
      <c r="F1262" s="15"/>
      <c r="G1262" s="345"/>
      <c r="H1262" s="13"/>
      <c r="I1262" s="13"/>
      <c r="J1262" s="17"/>
      <c r="K1262" s="17"/>
      <c r="L1262" s="17"/>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c r="BW1262" s="17"/>
      <c r="BX1262" s="17"/>
      <c r="BY1262" s="17"/>
      <c r="BZ1262" s="17"/>
      <c r="CA1262" s="17"/>
    </row>
    <row r="1263" spans="1:79" s="16" customFormat="1" x14ac:dyDescent="0.2">
      <c r="A1263" s="15"/>
      <c r="C1263" s="17"/>
      <c r="D1263" s="15"/>
      <c r="E1263" s="344"/>
      <c r="F1263" s="15"/>
      <c r="G1263" s="345"/>
      <c r="H1263" s="13"/>
      <c r="I1263" s="13"/>
      <c r="J1263" s="17"/>
      <c r="K1263" s="17"/>
      <c r="L1263" s="17"/>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c r="BW1263" s="17"/>
      <c r="BX1263" s="17"/>
      <c r="BY1263" s="17"/>
      <c r="BZ1263" s="17"/>
      <c r="CA1263" s="17"/>
    </row>
    <row r="1264" spans="1:79" s="16" customFormat="1" x14ac:dyDescent="0.2">
      <c r="A1264" s="15"/>
      <c r="C1264" s="17"/>
      <c r="D1264" s="15"/>
      <c r="E1264" s="344"/>
      <c r="F1264" s="15"/>
      <c r="G1264" s="345"/>
      <c r="H1264" s="13"/>
      <c r="I1264" s="13"/>
      <c r="J1264" s="17"/>
      <c r="K1264" s="17"/>
      <c r="L1264" s="17"/>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c r="BW1264" s="17"/>
      <c r="BX1264" s="17"/>
      <c r="BY1264" s="17"/>
      <c r="BZ1264" s="17"/>
      <c r="CA1264" s="17"/>
    </row>
    <row r="1265" spans="1:79" s="16" customFormat="1" x14ac:dyDescent="0.2">
      <c r="A1265" s="15"/>
      <c r="C1265" s="17"/>
      <c r="D1265" s="15"/>
      <c r="E1265" s="344"/>
      <c r="F1265" s="15"/>
      <c r="G1265" s="345"/>
      <c r="H1265" s="13"/>
      <c r="I1265" s="13"/>
      <c r="J1265" s="17"/>
      <c r="K1265" s="17"/>
      <c r="L1265" s="17"/>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row>
    <row r="1266" spans="1:79" s="16" customFormat="1" x14ac:dyDescent="0.2">
      <c r="A1266" s="15"/>
      <c r="C1266" s="17"/>
      <c r="D1266" s="15"/>
      <c r="E1266" s="344"/>
      <c r="F1266" s="15"/>
      <c r="G1266" s="345"/>
      <c r="H1266" s="13"/>
      <c r="I1266" s="13"/>
      <c r="J1266" s="17"/>
      <c r="K1266" s="17"/>
      <c r="L1266" s="17"/>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c r="BW1266" s="17"/>
      <c r="BX1266" s="17"/>
      <c r="BY1266" s="17"/>
      <c r="BZ1266" s="17"/>
      <c r="CA1266" s="17"/>
    </row>
    <row r="1267" spans="1:79" s="16" customFormat="1" x14ac:dyDescent="0.2">
      <c r="A1267" s="15"/>
      <c r="C1267" s="17"/>
      <c r="D1267" s="15"/>
      <c r="E1267" s="344"/>
      <c r="F1267" s="15"/>
      <c r="G1267" s="345"/>
      <c r="H1267" s="13"/>
      <c r="I1267" s="13"/>
      <c r="J1267" s="17"/>
      <c r="K1267" s="17"/>
      <c r="L1267" s="17"/>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c r="BW1267" s="17"/>
      <c r="BX1267" s="17"/>
      <c r="BY1267" s="17"/>
      <c r="BZ1267" s="17"/>
      <c r="CA1267" s="17"/>
    </row>
    <row r="1268" spans="1:79" s="16" customFormat="1" x14ac:dyDescent="0.2">
      <c r="A1268" s="15"/>
      <c r="C1268" s="17"/>
      <c r="D1268" s="15"/>
      <c r="E1268" s="344"/>
      <c r="F1268" s="15"/>
      <c r="G1268" s="345"/>
      <c r="H1268" s="13"/>
      <c r="I1268" s="13"/>
      <c r="J1268" s="17"/>
      <c r="K1268" s="17"/>
      <c r="L1268" s="17"/>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c r="BW1268" s="17"/>
      <c r="BX1268" s="17"/>
      <c r="BY1268" s="17"/>
      <c r="BZ1268" s="17"/>
      <c r="CA1268" s="17"/>
    </row>
    <row r="1269" spans="1:79" s="16" customFormat="1" x14ac:dyDescent="0.2">
      <c r="A1269" s="15"/>
      <c r="C1269" s="17"/>
      <c r="D1269" s="15"/>
      <c r="E1269" s="344"/>
      <c r="F1269" s="15"/>
      <c r="G1269" s="345"/>
      <c r="H1269" s="13"/>
      <c r="I1269" s="13"/>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c r="BW1269" s="17"/>
      <c r="BX1269" s="17"/>
      <c r="BY1269" s="17"/>
      <c r="BZ1269" s="17"/>
      <c r="CA1269" s="17"/>
    </row>
    <row r="1270" spans="1:79" s="16" customFormat="1" x14ac:dyDescent="0.2">
      <c r="A1270" s="15"/>
      <c r="C1270" s="17"/>
      <c r="D1270" s="15"/>
      <c r="E1270" s="344"/>
      <c r="F1270" s="15"/>
      <c r="G1270" s="345"/>
      <c r="H1270" s="13"/>
      <c r="I1270" s="13"/>
      <c r="J1270" s="17"/>
      <c r="K1270" s="17"/>
      <c r="L1270" s="17"/>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c r="BW1270" s="17"/>
      <c r="BX1270" s="17"/>
      <c r="BY1270" s="17"/>
      <c r="BZ1270" s="17"/>
      <c r="CA1270" s="17"/>
    </row>
    <row r="1271" spans="1:79" s="16" customFormat="1" x14ac:dyDescent="0.2">
      <c r="A1271" s="15"/>
      <c r="C1271" s="17"/>
      <c r="D1271" s="15"/>
      <c r="E1271" s="344"/>
      <c r="F1271" s="15"/>
      <c r="G1271" s="345"/>
      <c r="H1271" s="13"/>
      <c r="I1271" s="13"/>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c r="BW1271" s="17"/>
      <c r="BX1271" s="17"/>
      <c r="BY1271" s="17"/>
      <c r="BZ1271" s="17"/>
      <c r="CA1271" s="17"/>
    </row>
    <row r="1272" spans="1:79" s="16" customFormat="1" x14ac:dyDescent="0.2">
      <c r="A1272" s="15"/>
      <c r="C1272" s="17"/>
      <c r="D1272" s="15"/>
      <c r="E1272" s="344"/>
      <c r="F1272" s="15"/>
      <c r="G1272" s="345"/>
      <c r="H1272" s="13"/>
      <c r="I1272" s="13"/>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c r="BW1272" s="17"/>
      <c r="BX1272" s="17"/>
      <c r="BY1272" s="17"/>
      <c r="BZ1272" s="17"/>
      <c r="CA1272" s="17"/>
    </row>
    <row r="1273" spans="1:79" s="16" customFormat="1" x14ac:dyDescent="0.2">
      <c r="A1273" s="15"/>
      <c r="C1273" s="17"/>
      <c r="D1273" s="15"/>
      <c r="E1273" s="344"/>
      <c r="F1273" s="15"/>
      <c r="G1273" s="345"/>
      <c r="H1273" s="13"/>
      <c r="I1273" s="13"/>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c r="BW1273" s="17"/>
      <c r="BX1273" s="17"/>
      <c r="BY1273" s="17"/>
      <c r="BZ1273" s="17"/>
      <c r="CA1273" s="17"/>
    </row>
    <row r="1274" spans="1:79" s="16" customFormat="1" x14ac:dyDescent="0.2">
      <c r="A1274" s="15"/>
      <c r="C1274" s="17"/>
      <c r="D1274" s="15"/>
      <c r="E1274" s="344"/>
      <c r="F1274" s="15"/>
      <c r="G1274" s="345"/>
      <c r="H1274" s="13"/>
      <c r="I1274" s="13"/>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c r="BW1274" s="17"/>
      <c r="BX1274" s="17"/>
      <c r="BY1274" s="17"/>
      <c r="BZ1274" s="17"/>
      <c r="CA1274" s="17"/>
    </row>
    <row r="1275" spans="1:79" s="16" customFormat="1" x14ac:dyDescent="0.2">
      <c r="A1275" s="15"/>
      <c r="C1275" s="17"/>
      <c r="D1275" s="15"/>
      <c r="E1275" s="344"/>
      <c r="F1275" s="15"/>
      <c r="G1275" s="345"/>
      <c r="H1275" s="13"/>
      <c r="I1275" s="13"/>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c r="BW1275" s="17"/>
      <c r="BX1275" s="17"/>
      <c r="BY1275" s="17"/>
      <c r="BZ1275" s="17"/>
      <c r="CA1275" s="17"/>
    </row>
    <row r="1276" spans="1:79" s="16" customFormat="1" x14ac:dyDescent="0.2">
      <c r="A1276" s="15"/>
      <c r="C1276" s="17"/>
      <c r="D1276" s="15"/>
      <c r="E1276" s="344"/>
      <c r="F1276" s="15"/>
      <c r="G1276" s="345"/>
      <c r="H1276" s="13"/>
      <c r="I1276" s="13"/>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c r="BW1276" s="17"/>
      <c r="BX1276" s="17"/>
      <c r="BY1276" s="17"/>
      <c r="BZ1276" s="17"/>
      <c r="CA1276" s="17"/>
    </row>
    <row r="1277" spans="1:79" s="16" customFormat="1" x14ac:dyDescent="0.2">
      <c r="A1277" s="15"/>
      <c r="C1277" s="17"/>
      <c r="D1277" s="15"/>
      <c r="E1277" s="344"/>
      <c r="F1277" s="15"/>
      <c r="G1277" s="345"/>
      <c r="H1277" s="13"/>
      <c r="I1277" s="13"/>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c r="BW1277" s="17"/>
      <c r="BX1277" s="17"/>
      <c r="BY1277" s="17"/>
      <c r="BZ1277" s="17"/>
      <c r="CA1277" s="17"/>
    </row>
    <row r="1278" spans="1:79" s="16" customFormat="1" x14ac:dyDescent="0.2">
      <c r="A1278" s="15"/>
      <c r="C1278" s="17"/>
      <c r="D1278" s="15"/>
      <c r="E1278" s="344"/>
      <c r="F1278" s="15"/>
      <c r="G1278" s="345"/>
      <c r="H1278" s="13"/>
      <c r="I1278" s="13"/>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c r="BW1278" s="17"/>
      <c r="BX1278" s="17"/>
      <c r="BY1278" s="17"/>
      <c r="BZ1278" s="17"/>
      <c r="CA1278" s="17"/>
    </row>
    <row r="1279" spans="1:79" s="16" customFormat="1" x14ac:dyDescent="0.2">
      <c r="A1279" s="15"/>
      <c r="C1279" s="17"/>
      <c r="D1279" s="15"/>
      <c r="E1279" s="344"/>
      <c r="F1279" s="15"/>
      <c r="G1279" s="345"/>
      <c r="H1279" s="13"/>
      <c r="I1279" s="13"/>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c r="BW1279" s="17"/>
      <c r="BX1279" s="17"/>
      <c r="BY1279" s="17"/>
      <c r="BZ1279" s="17"/>
      <c r="CA1279" s="17"/>
    </row>
    <row r="1280" spans="1:79" s="16" customFormat="1" x14ac:dyDescent="0.2">
      <c r="A1280" s="15"/>
      <c r="C1280" s="17"/>
      <c r="D1280" s="15"/>
      <c r="E1280" s="344"/>
      <c r="F1280" s="15"/>
      <c r="G1280" s="345"/>
      <c r="H1280" s="13"/>
      <c r="I1280" s="13"/>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c r="BW1280" s="17"/>
      <c r="BX1280" s="17"/>
      <c r="BY1280" s="17"/>
      <c r="BZ1280" s="17"/>
      <c r="CA1280" s="17"/>
    </row>
    <row r="1281" spans="1:79" s="16" customFormat="1" x14ac:dyDescent="0.2">
      <c r="A1281" s="15"/>
      <c r="C1281" s="17"/>
      <c r="D1281" s="15"/>
      <c r="E1281" s="344"/>
      <c r="F1281" s="15"/>
      <c r="G1281" s="345"/>
      <c r="H1281" s="13"/>
      <c r="I1281" s="13"/>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c r="BW1281" s="17"/>
      <c r="BX1281" s="17"/>
      <c r="BY1281" s="17"/>
      <c r="BZ1281" s="17"/>
      <c r="CA1281" s="17"/>
    </row>
    <row r="1282" spans="1:79" s="16" customFormat="1" x14ac:dyDescent="0.2">
      <c r="A1282" s="15"/>
      <c r="C1282" s="17"/>
      <c r="D1282" s="15"/>
      <c r="E1282" s="344"/>
      <c r="F1282" s="15"/>
      <c r="G1282" s="345"/>
      <c r="H1282" s="13"/>
      <c r="I1282" s="13"/>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c r="BW1282" s="17"/>
      <c r="BX1282" s="17"/>
      <c r="BY1282" s="17"/>
      <c r="BZ1282" s="17"/>
      <c r="CA1282" s="17"/>
    </row>
    <row r="1283" spans="1:79" s="16" customFormat="1" x14ac:dyDescent="0.2">
      <c r="A1283" s="15"/>
      <c r="C1283" s="17"/>
      <c r="D1283" s="15"/>
      <c r="E1283" s="344"/>
      <c r="F1283" s="15"/>
      <c r="G1283" s="345"/>
      <c r="H1283" s="13"/>
      <c r="I1283" s="13"/>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c r="BW1283" s="17"/>
      <c r="BX1283" s="17"/>
      <c r="BY1283" s="17"/>
      <c r="BZ1283" s="17"/>
      <c r="CA1283" s="17"/>
    </row>
    <row r="1284" spans="1:79" s="16" customFormat="1" x14ac:dyDescent="0.2">
      <c r="A1284" s="15"/>
      <c r="C1284" s="17"/>
      <c r="D1284" s="15"/>
      <c r="E1284" s="344"/>
      <c r="F1284" s="15"/>
      <c r="G1284" s="345"/>
      <c r="H1284" s="13"/>
      <c r="I1284" s="13"/>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c r="BW1284" s="17"/>
      <c r="BX1284" s="17"/>
      <c r="BY1284" s="17"/>
      <c r="BZ1284" s="17"/>
      <c r="CA1284" s="17"/>
    </row>
    <row r="1285" spans="1:79" s="16" customFormat="1" x14ac:dyDescent="0.2">
      <c r="A1285" s="15"/>
      <c r="C1285" s="17"/>
      <c r="D1285" s="15"/>
      <c r="E1285" s="344"/>
      <c r="F1285" s="15"/>
      <c r="G1285" s="345"/>
      <c r="H1285" s="13"/>
      <c r="I1285" s="13"/>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c r="BW1285" s="17"/>
      <c r="BX1285" s="17"/>
      <c r="BY1285" s="17"/>
      <c r="BZ1285" s="17"/>
      <c r="CA1285" s="17"/>
    </row>
    <row r="1286" spans="1:79" s="16" customFormat="1" x14ac:dyDescent="0.2">
      <c r="A1286" s="15"/>
      <c r="C1286" s="17"/>
      <c r="D1286" s="15"/>
      <c r="E1286" s="344"/>
      <c r="F1286" s="15"/>
      <c r="G1286" s="345"/>
      <c r="H1286" s="13"/>
      <c r="I1286" s="13"/>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row>
    <row r="1287" spans="1:79" s="16" customFormat="1" x14ac:dyDescent="0.2">
      <c r="A1287" s="15"/>
      <c r="C1287" s="17"/>
      <c r="D1287" s="15"/>
      <c r="E1287" s="344"/>
      <c r="F1287" s="15"/>
      <c r="G1287" s="345"/>
      <c r="H1287" s="13"/>
      <c r="I1287" s="13"/>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row>
    <row r="1288" spans="1:79" s="16" customFormat="1" x14ac:dyDescent="0.2">
      <c r="A1288" s="15"/>
      <c r="C1288" s="17"/>
      <c r="D1288" s="15"/>
      <c r="E1288" s="344"/>
      <c r="F1288" s="15"/>
      <c r="G1288" s="345"/>
      <c r="H1288" s="13"/>
      <c r="I1288" s="13"/>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row>
    <row r="1289" spans="1:79" s="16" customFormat="1" x14ac:dyDescent="0.2">
      <c r="A1289" s="15"/>
      <c r="C1289" s="17"/>
      <c r="D1289" s="15"/>
      <c r="E1289" s="344"/>
      <c r="F1289" s="15"/>
      <c r="G1289" s="345"/>
      <c r="H1289" s="13"/>
      <c r="I1289" s="13"/>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c r="BW1289" s="17"/>
      <c r="BX1289" s="17"/>
      <c r="BY1289" s="17"/>
      <c r="BZ1289" s="17"/>
      <c r="CA1289" s="17"/>
    </row>
    <row r="1290" spans="1:79" s="16" customFormat="1" x14ac:dyDescent="0.2">
      <c r="A1290" s="15"/>
      <c r="C1290" s="17"/>
      <c r="D1290" s="15"/>
      <c r="E1290" s="344"/>
      <c r="F1290" s="15"/>
      <c r="G1290" s="345"/>
      <c r="H1290" s="13"/>
      <c r="I1290" s="13"/>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c r="BW1290" s="17"/>
      <c r="BX1290" s="17"/>
      <c r="BY1290" s="17"/>
      <c r="BZ1290" s="17"/>
      <c r="CA1290" s="17"/>
    </row>
    <row r="1291" spans="1:79" s="16" customFormat="1" x14ac:dyDescent="0.2">
      <c r="A1291" s="15"/>
      <c r="C1291" s="17"/>
      <c r="D1291" s="15"/>
      <c r="E1291" s="344"/>
      <c r="F1291" s="15"/>
      <c r="G1291" s="345"/>
      <c r="H1291" s="13"/>
      <c r="I1291" s="13"/>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c r="BW1291" s="17"/>
      <c r="BX1291" s="17"/>
      <c r="BY1291" s="17"/>
      <c r="BZ1291" s="17"/>
      <c r="CA1291" s="17"/>
    </row>
    <row r="1292" spans="1:79" s="16" customFormat="1" x14ac:dyDescent="0.2">
      <c r="A1292" s="15"/>
      <c r="C1292" s="17"/>
      <c r="D1292" s="15"/>
      <c r="E1292" s="344"/>
      <c r="F1292" s="15"/>
      <c r="G1292" s="345"/>
      <c r="H1292" s="13"/>
      <c r="I1292" s="13"/>
      <c r="J1292" s="17"/>
      <c r="K1292" s="17"/>
      <c r="L1292" s="17"/>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c r="BW1292" s="17"/>
      <c r="BX1292" s="17"/>
      <c r="BY1292" s="17"/>
      <c r="BZ1292" s="17"/>
      <c r="CA1292" s="17"/>
    </row>
    <row r="1293" spans="1:79" s="16" customFormat="1" x14ac:dyDescent="0.2">
      <c r="A1293" s="15"/>
      <c r="C1293" s="17"/>
      <c r="D1293" s="15"/>
      <c r="E1293" s="344"/>
      <c r="F1293" s="15"/>
      <c r="G1293" s="345"/>
      <c r="H1293" s="13"/>
      <c r="I1293" s="13"/>
      <c r="J1293" s="17"/>
      <c r="K1293" s="17"/>
      <c r="L1293" s="17"/>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c r="BW1293" s="17"/>
      <c r="BX1293" s="17"/>
      <c r="BY1293" s="17"/>
      <c r="BZ1293" s="17"/>
      <c r="CA1293" s="17"/>
    </row>
    <row r="1294" spans="1:79" s="16" customFormat="1" x14ac:dyDescent="0.2">
      <c r="A1294" s="15"/>
      <c r="C1294" s="17"/>
      <c r="D1294" s="15"/>
      <c r="E1294" s="344"/>
      <c r="F1294" s="15"/>
      <c r="G1294" s="345"/>
      <c r="H1294" s="13"/>
      <c r="I1294" s="13"/>
      <c r="J1294" s="17"/>
      <c r="K1294" s="17"/>
      <c r="L1294" s="17"/>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c r="BW1294" s="17"/>
      <c r="BX1294" s="17"/>
      <c r="BY1294" s="17"/>
      <c r="BZ1294" s="17"/>
      <c r="CA1294" s="17"/>
    </row>
    <row r="1295" spans="1:79" s="16" customFormat="1" x14ac:dyDescent="0.2">
      <c r="A1295" s="15"/>
      <c r="C1295" s="17"/>
      <c r="D1295" s="15"/>
      <c r="E1295" s="344"/>
      <c r="F1295" s="15"/>
      <c r="G1295" s="345"/>
      <c r="H1295" s="13"/>
      <c r="I1295" s="13"/>
      <c r="J1295" s="17"/>
      <c r="K1295" s="17"/>
      <c r="L1295" s="17"/>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c r="BW1295" s="17"/>
      <c r="BX1295" s="17"/>
      <c r="BY1295" s="17"/>
      <c r="BZ1295" s="17"/>
      <c r="CA1295" s="17"/>
    </row>
    <row r="1296" spans="1:79" s="16" customFormat="1" x14ac:dyDescent="0.2">
      <c r="A1296" s="15"/>
      <c r="C1296" s="17"/>
      <c r="D1296" s="15"/>
      <c r="E1296" s="344"/>
      <c r="F1296" s="15"/>
      <c r="G1296" s="345"/>
      <c r="H1296" s="13"/>
      <c r="I1296" s="13"/>
      <c r="J1296" s="17"/>
      <c r="K1296" s="17"/>
      <c r="L1296" s="17"/>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c r="BW1296" s="17"/>
      <c r="BX1296" s="17"/>
      <c r="BY1296" s="17"/>
      <c r="BZ1296" s="17"/>
      <c r="CA1296" s="17"/>
    </row>
    <row r="1297" spans="1:79" s="16" customFormat="1" x14ac:dyDescent="0.2">
      <c r="A1297" s="15"/>
      <c r="C1297" s="17"/>
      <c r="D1297" s="15"/>
      <c r="E1297" s="344"/>
      <c r="F1297" s="15"/>
      <c r="G1297" s="345"/>
      <c r="H1297" s="13"/>
      <c r="I1297" s="13"/>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row>
    <row r="1298" spans="1:79" s="16" customFormat="1" x14ac:dyDescent="0.2">
      <c r="A1298" s="15"/>
      <c r="C1298" s="17"/>
      <c r="D1298" s="15"/>
      <c r="E1298" s="344"/>
      <c r="F1298" s="15"/>
      <c r="G1298" s="345"/>
      <c r="H1298" s="13"/>
      <c r="I1298" s="13"/>
      <c r="J1298" s="17"/>
      <c r="K1298" s="17"/>
      <c r="L1298" s="17"/>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row>
    <row r="1299" spans="1:79" s="16" customFormat="1" x14ac:dyDescent="0.2">
      <c r="A1299" s="15"/>
      <c r="C1299" s="17"/>
      <c r="D1299" s="15"/>
      <c r="E1299" s="344"/>
      <c r="F1299" s="15"/>
      <c r="G1299" s="345"/>
      <c r="H1299" s="13"/>
      <c r="I1299" s="13"/>
      <c r="J1299" s="17"/>
      <c r="K1299" s="17"/>
      <c r="L1299" s="17"/>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c r="BW1299" s="17"/>
      <c r="BX1299" s="17"/>
      <c r="BY1299" s="17"/>
      <c r="BZ1299" s="17"/>
      <c r="CA1299" s="17"/>
    </row>
    <row r="1300" spans="1:79" s="16" customFormat="1" x14ac:dyDescent="0.2">
      <c r="A1300" s="15"/>
      <c r="C1300" s="17"/>
      <c r="D1300" s="15"/>
      <c r="E1300" s="344"/>
      <c r="F1300" s="15"/>
      <c r="G1300" s="345"/>
      <c r="H1300" s="13"/>
      <c r="I1300" s="13"/>
      <c r="J1300" s="17"/>
      <c r="K1300" s="17"/>
      <c r="L1300" s="17"/>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c r="BW1300" s="17"/>
      <c r="BX1300" s="17"/>
      <c r="BY1300" s="17"/>
      <c r="BZ1300" s="17"/>
      <c r="CA1300" s="17"/>
    </row>
    <row r="1301" spans="1:79" s="16" customFormat="1" x14ac:dyDescent="0.2">
      <c r="A1301" s="15"/>
      <c r="C1301" s="17"/>
      <c r="D1301" s="15"/>
      <c r="E1301" s="344"/>
      <c r="F1301" s="15"/>
      <c r="G1301" s="345"/>
      <c r="H1301" s="13"/>
      <c r="I1301" s="13"/>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c r="BW1301" s="17"/>
      <c r="BX1301" s="17"/>
      <c r="BY1301" s="17"/>
      <c r="BZ1301" s="17"/>
      <c r="CA1301" s="17"/>
    </row>
    <row r="1302" spans="1:79" s="16" customFormat="1" x14ac:dyDescent="0.2">
      <c r="A1302" s="15"/>
      <c r="C1302" s="17"/>
      <c r="D1302" s="15"/>
      <c r="E1302" s="344"/>
      <c r="F1302" s="15"/>
      <c r="G1302" s="345"/>
      <c r="H1302" s="13"/>
      <c r="I1302" s="13"/>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c r="BW1302" s="17"/>
      <c r="BX1302" s="17"/>
      <c r="BY1302" s="17"/>
      <c r="BZ1302" s="17"/>
      <c r="CA1302" s="17"/>
    </row>
    <row r="1303" spans="1:79" s="16" customFormat="1" x14ac:dyDescent="0.2">
      <c r="A1303" s="15"/>
      <c r="C1303" s="17"/>
      <c r="D1303" s="15"/>
      <c r="E1303" s="344"/>
      <c r="F1303" s="15"/>
      <c r="G1303" s="345"/>
      <c r="H1303" s="13"/>
      <c r="I1303" s="13"/>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c r="BW1303" s="17"/>
      <c r="BX1303" s="17"/>
      <c r="BY1303" s="17"/>
      <c r="BZ1303" s="17"/>
      <c r="CA1303" s="17"/>
    </row>
    <row r="1304" spans="1:79" s="16" customFormat="1" x14ac:dyDescent="0.2">
      <c r="A1304" s="15"/>
      <c r="C1304" s="17"/>
      <c r="D1304" s="15"/>
      <c r="E1304" s="344"/>
      <c r="F1304" s="15"/>
      <c r="G1304" s="345"/>
      <c r="H1304" s="13"/>
      <c r="I1304" s="13"/>
      <c r="J1304" s="17"/>
      <c r="K1304" s="17"/>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row>
    <row r="1305" spans="1:79" s="16" customFormat="1" x14ac:dyDescent="0.2">
      <c r="A1305" s="15"/>
      <c r="C1305" s="17"/>
      <c r="D1305" s="15"/>
      <c r="E1305" s="344"/>
      <c r="F1305" s="15"/>
      <c r="G1305" s="345"/>
      <c r="H1305" s="13"/>
      <c r="I1305" s="13"/>
      <c r="J1305" s="17"/>
      <c r="K1305" s="17"/>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row>
    <row r="1306" spans="1:79" s="16" customFormat="1" x14ac:dyDescent="0.2">
      <c r="A1306" s="15"/>
      <c r="C1306" s="17"/>
      <c r="D1306" s="15"/>
      <c r="E1306" s="344"/>
      <c r="F1306" s="15"/>
      <c r="G1306" s="345"/>
      <c r="H1306" s="13"/>
      <c r="I1306" s="13"/>
      <c r="J1306" s="17"/>
      <c r="K1306" s="17"/>
      <c r="L1306" s="17"/>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c r="BW1306" s="17"/>
      <c r="BX1306" s="17"/>
      <c r="BY1306" s="17"/>
      <c r="BZ1306" s="17"/>
      <c r="CA1306" s="17"/>
    </row>
    <row r="1307" spans="1:79" s="16" customFormat="1" x14ac:dyDescent="0.2">
      <c r="A1307" s="15"/>
      <c r="C1307" s="17"/>
      <c r="D1307" s="15"/>
      <c r="E1307" s="344"/>
      <c r="F1307" s="15"/>
      <c r="G1307" s="345"/>
      <c r="H1307" s="13"/>
      <c r="I1307" s="13"/>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row>
    <row r="1308" spans="1:79" s="16" customFormat="1" x14ac:dyDescent="0.2">
      <c r="A1308" s="15"/>
      <c r="C1308" s="17"/>
      <c r="D1308" s="15"/>
      <c r="E1308" s="344"/>
      <c r="F1308" s="15"/>
      <c r="G1308" s="345"/>
      <c r="H1308" s="13"/>
      <c r="I1308" s="13"/>
      <c r="J1308" s="17"/>
      <c r="K1308" s="17"/>
      <c r="L1308" s="17"/>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row>
    <row r="1309" spans="1:79" s="16" customFormat="1" x14ac:dyDescent="0.2">
      <c r="A1309" s="15"/>
      <c r="C1309" s="17"/>
      <c r="D1309" s="15"/>
      <c r="E1309" s="344"/>
      <c r="F1309" s="15"/>
      <c r="G1309" s="345"/>
      <c r="H1309" s="13"/>
      <c r="I1309" s="13"/>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row>
    <row r="1310" spans="1:79" s="16" customFormat="1" x14ac:dyDescent="0.2">
      <c r="A1310" s="15"/>
      <c r="C1310" s="17"/>
      <c r="D1310" s="15"/>
      <c r="E1310" s="344"/>
      <c r="F1310" s="15"/>
      <c r="G1310" s="345"/>
      <c r="H1310" s="13"/>
      <c r="I1310" s="13"/>
      <c r="J1310" s="17"/>
      <c r="K1310" s="17"/>
      <c r="L1310" s="17"/>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row>
    <row r="1311" spans="1:79" s="16" customFormat="1" x14ac:dyDescent="0.2">
      <c r="A1311" s="15"/>
      <c r="C1311" s="17"/>
      <c r="D1311" s="15"/>
      <c r="E1311" s="344"/>
      <c r="F1311" s="15"/>
      <c r="G1311" s="345"/>
      <c r="H1311" s="13"/>
      <c r="I1311" s="13"/>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c r="BW1311" s="17"/>
      <c r="BX1311" s="17"/>
      <c r="BY1311" s="17"/>
      <c r="BZ1311" s="17"/>
      <c r="CA1311" s="17"/>
    </row>
    <row r="1312" spans="1:79" s="16" customFormat="1" x14ac:dyDescent="0.2">
      <c r="A1312" s="15"/>
      <c r="C1312" s="17"/>
      <c r="D1312" s="15"/>
      <c r="E1312" s="344"/>
      <c r="F1312" s="15"/>
      <c r="G1312" s="345"/>
      <c r="H1312" s="13"/>
      <c r="I1312" s="13"/>
      <c r="J1312" s="17"/>
      <c r="K1312" s="17"/>
      <c r="L1312" s="17"/>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c r="BW1312" s="17"/>
      <c r="BX1312" s="17"/>
      <c r="BY1312" s="17"/>
      <c r="BZ1312" s="17"/>
      <c r="CA1312" s="17"/>
    </row>
    <row r="1313" spans="1:79" s="16" customFormat="1" x14ac:dyDescent="0.2">
      <c r="A1313" s="15"/>
      <c r="C1313" s="17"/>
      <c r="D1313" s="15"/>
      <c r="E1313" s="344"/>
      <c r="F1313" s="15"/>
      <c r="G1313" s="345"/>
      <c r="H1313" s="13"/>
      <c r="I1313" s="13"/>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c r="BW1313" s="17"/>
      <c r="BX1313" s="17"/>
      <c r="BY1313" s="17"/>
      <c r="BZ1313" s="17"/>
      <c r="CA1313" s="17"/>
    </row>
    <row r="1314" spans="1:79" s="16" customFormat="1" x14ac:dyDescent="0.2">
      <c r="A1314" s="15"/>
      <c r="C1314" s="17"/>
      <c r="D1314" s="15"/>
      <c r="E1314" s="344"/>
      <c r="F1314" s="15"/>
      <c r="G1314" s="345"/>
      <c r="H1314" s="13"/>
      <c r="I1314" s="13"/>
      <c r="J1314" s="17"/>
      <c r="K1314" s="17"/>
      <c r="L1314" s="17"/>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c r="BW1314" s="17"/>
      <c r="BX1314" s="17"/>
      <c r="BY1314" s="17"/>
      <c r="BZ1314" s="17"/>
      <c r="CA1314" s="17"/>
    </row>
    <row r="1315" spans="1:79" s="16" customFormat="1" x14ac:dyDescent="0.2">
      <c r="A1315" s="15"/>
      <c r="C1315" s="17"/>
      <c r="D1315" s="15"/>
      <c r="E1315" s="344"/>
      <c r="F1315" s="15"/>
      <c r="G1315" s="345"/>
      <c r="H1315" s="13"/>
      <c r="I1315" s="13"/>
      <c r="J1315" s="17"/>
      <c r="K1315" s="17"/>
      <c r="L1315" s="17"/>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c r="BW1315" s="17"/>
      <c r="BX1315" s="17"/>
      <c r="BY1315" s="17"/>
      <c r="BZ1315" s="17"/>
      <c r="CA1315" s="17"/>
    </row>
    <row r="1316" spans="1:79" s="16" customFormat="1" x14ac:dyDescent="0.2">
      <c r="A1316" s="15"/>
      <c r="C1316" s="17"/>
      <c r="D1316" s="15"/>
      <c r="E1316" s="344"/>
      <c r="F1316" s="15"/>
      <c r="G1316" s="345"/>
      <c r="H1316" s="13"/>
      <c r="I1316" s="13"/>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row>
    <row r="1317" spans="1:79" s="16" customFormat="1" x14ac:dyDescent="0.2">
      <c r="A1317" s="15"/>
      <c r="C1317" s="17"/>
      <c r="D1317" s="15"/>
      <c r="E1317" s="344"/>
      <c r="F1317" s="15"/>
      <c r="G1317" s="345"/>
      <c r="H1317" s="13"/>
      <c r="I1317" s="13"/>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row>
    <row r="1318" spans="1:79" s="16" customFormat="1" x14ac:dyDescent="0.2">
      <c r="A1318" s="15"/>
      <c r="C1318" s="17"/>
      <c r="D1318" s="15"/>
      <c r="E1318" s="344"/>
      <c r="F1318" s="15"/>
      <c r="G1318" s="345"/>
      <c r="H1318" s="13"/>
      <c r="I1318" s="13"/>
      <c r="J1318" s="17"/>
      <c r="K1318" s="17"/>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row>
    <row r="1319" spans="1:79" s="16" customFormat="1" x14ac:dyDescent="0.2">
      <c r="A1319" s="15"/>
      <c r="C1319" s="17"/>
      <c r="D1319" s="15"/>
      <c r="E1319" s="344"/>
      <c r="F1319" s="15"/>
      <c r="G1319" s="345"/>
      <c r="H1319" s="13"/>
      <c r="I1319" s="13"/>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c r="BW1319" s="17"/>
      <c r="BX1319" s="17"/>
      <c r="BY1319" s="17"/>
      <c r="BZ1319" s="17"/>
      <c r="CA1319" s="17"/>
    </row>
    <row r="1320" spans="1:79" s="16" customFormat="1" x14ac:dyDescent="0.2">
      <c r="A1320" s="15"/>
      <c r="C1320" s="17"/>
      <c r="D1320" s="15"/>
      <c r="E1320" s="344"/>
      <c r="F1320" s="15"/>
      <c r="G1320" s="345"/>
      <c r="H1320" s="13"/>
      <c r="I1320" s="13"/>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c r="BW1320" s="17"/>
      <c r="BX1320" s="17"/>
      <c r="BY1320" s="17"/>
      <c r="BZ1320" s="17"/>
      <c r="CA1320" s="17"/>
    </row>
    <row r="1321" spans="1:79" s="16" customFormat="1" x14ac:dyDescent="0.2">
      <c r="A1321" s="15"/>
      <c r="C1321" s="17"/>
      <c r="D1321" s="15"/>
      <c r="E1321" s="344"/>
      <c r="F1321" s="15"/>
      <c r="G1321" s="345"/>
      <c r="H1321" s="13"/>
      <c r="I1321" s="13"/>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c r="BW1321" s="17"/>
      <c r="BX1321" s="17"/>
      <c r="BY1321" s="17"/>
      <c r="BZ1321" s="17"/>
      <c r="CA1321" s="17"/>
    </row>
    <row r="1322" spans="1:79" s="16" customFormat="1" x14ac:dyDescent="0.2">
      <c r="A1322" s="15"/>
      <c r="C1322" s="17"/>
      <c r="D1322" s="15"/>
      <c r="E1322" s="344"/>
      <c r="F1322" s="15"/>
      <c r="G1322" s="345"/>
      <c r="H1322" s="13"/>
      <c r="I1322" s="13"/>
      <c r="J1322" s="17"/>
      <c r="K1322" s="17"/>
      <c r="L1322" s="17"/>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c r="BW1322" s="17"/>
      <c r="BX1322" s="17"/>
      <c r="BY1322" s="17"/>
      <c r="BZ1322" s="17"/>
      <c r="CA1322" s="17"/>
    </row>
    <row r="1323" spans="1:79" s="16" customFormat="1" x14ac:dyDescent="0.2">
      <c r="A1323" s="15"/>
      <c r="C1323" s="17"/>
      <c r="D1323" s="15"/>
      <c r="E1323" s="344"/>
      <c r="F1323" s="15"/>
      <c r="G1323" s="345"/>
      <c r="H1323" s="13"/>
      <c r="I1323" s="13"/>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c r="BW1323" s="17"/>
      <c r="BX1323" s="17"/>
      <c r="BY1323" s="17"/>
      <c r="BZ1323" s="17"/>
      <c r="CA1323" s="17"/>
    </row>
    <row r="1324" spans="1:79" s="16" customFormat="1" x14ac:dyDescent="0.2">
      <c r="A1324" s="15"/>
      <c r="C1324" s="17"/>
      <c r="D1324" s="15"/>
      <c r="E1324" s="344"/>
      <c r="F1324" s="15"/>
      <c r="G1324" s="345"/>
      <c r="H1324" s="13"/>
      <c r="I1324" s="13"/>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c r="BW1324" s="17"/>
      <c r="BX1324" s="17"/>
      <c r="BY1324" s="17"/>
      <c r="BZ1324" s="17"/>
      <c r="CA1324" s="17"/>
    </row>
    <row r="1325" spans="1:79" s="16" customFormat="1" x14ac:dyDescent="0.2">
      <c r="A1325" s="15"/>
      <c r="C1325" s="17"/>
      <c r="D1325" s="15"/>
      <c r="E1325" s="344"/>
      <c r="F1325" s="15"/>
      <c r="G1325" s="345"/>
      <c r="H1325" s="13"/>
      <c r="I1325" s="13"/>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c r="BW1325" s="17"/>
      <c r="BX1325" s="17"/>
      <c r="BY1325" s="17"/>
      <c r="BZ1325" s="17"/>
      <c r="CA1325" s="17"/>
    </row>
    <row r="1326" spans="1:79" s="16" customFormat="1" x14ac:dyDescent="0.2">
      <c r="A1326" s="15"/>
      <c r="C1326" s="17"/>
      <c r="D1326" s="15"/>
      <c r="E1326" s="344"/>
      <c r="F1326" s="15"/>
      <c r="G1326" s="345"/>
      <c r="H1326" s="13"/>
      <c r="I1326" s="13"/>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c r="BW1326" s="17"/>
      <c r="BX1326" s="17"/>
      <c r="BY1326" s="17"/>
      <c r="BZ1326" s="17"/>
      <c r="CA1326" s="17"/>
    </row>
    <row r="1327" spans="1:79" s="16" customFormat="1" x14ac:dyDescent="0.2">
      <c r="A1327" s="15"/>
      <c r="C1327" s="17"/>
      <c r="D1327" s="15"/>
      <c r="E1327" s="344"/>
      <c r="F1327" s="15"/>
      <c r="G1327" s="345"/>
      <c r="H1327" s="13"/>
      <c r="I1327" s="13"/>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c r="BW1327" s="17"/>
      <c r="BX1327" s="17"/>
      <c r="BY1327" s="17"/>
      <c r="BZ1327" s="17"/>
      <c r="CA1327" s="17"/>
    </row>
    <row r="1328" spans="1:79" s="16" customFormat="1" x14ac:dyDescent="0.2">
      <c r="A1328" s="15"/>
      <c r="C1328" s="17"/>
      <c r="D1328" s="15"/>
      <c r="E1328" s="344"/>
      <c r="F1328" s="15"/>
      <c r="G1328" s="345"/>
      <c r="H1328" s="13"/>
      <c r="I1328" s="13"/>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row>
    <row r="1329" spans="1:79" s="16" customFormat="1" x14ac:dyDescent="0.2">
      <c r="A1329" s="15"/>
      <c r="C1329" s="17"/>
      <c r="D1329" s="15"/>
      <c r="E1329" s="344"/>
      <c r="F1329" s="15"/>
      <c r="G1329" s="345"/>
      <c r="H1329" s="13"/>
      <c r="I1329" s="13"/>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c r="BW1329" s="17"/>
      <c r="BX1329" s="17"/>
      <c r="BY1329" s="17"/>
      <c r="BZ1329" s="17"/>
      <c r="CA1329" s="17"/>
    </row>
    <row r="1330" spans="1:79" s="16" customFormat="1" x14ac:dyDescent="0.2">
      <c r="A1330" s="15"/>
      <c r="C1330" s="17"/>
      <c r="D1330" s="15"/>
      <c r="E1330" s="344"/>
      <c r="F1330" s="15"/>
      <c r="G1330" s="345"/>
      <c r="H1330" s="13"/>
      <c r="I1330" s="13"/>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row>
    <row r="1331" spans="1:79" s="16" customFormat="1" x14ac:dyDescent="0.2">
      <c r="A1331" s="15"/>
      <c r="C1331" s="17"/>
      <c r="D1331" s="15"/>
      <c r="E1331" s="344"/>
      <c r="F1331" s="15"/>
      <c r="G1331" s="345"/>
      <c r="H1331" s="13"/>
      <c r="I1331" s="13"/>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c r="BW1331" s="17"/>
      <c r="BX1331" s="17"/>
      <c r="BY1331" s="17"/>
      <c r="BZ1331" s="17"/>
      <c r="CA1331" s="17"/>
    </row>
    <row r="1332" spans="1:79" s="16" customFormat="1" x14ac:dyDescent="0.2">
      <c r="A1332" s="15"/>
      <c r="C1332" s="17"/>
      <c r="D1332" s="15"/>
      <c r="E1332" s="344"/>
      <c r="F1332" s="15"/>
      <c r="G1332" s="345"/>
      <c r="H1332" s="13"/>
      <c r="I1332" s="13"/>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c r="BW1332" s="17"/>
      <c r="BX1332" s="17"/>
      <c r="BY1332" s="17"/>
      <c r="BZ1332" s="17"/>
      <c r="CA1332" s="17"/>
    </row>
    <row r="1333" spans="1:79" s="16" customFormat="1" x14ac:dyDescent="0.2">
      <c r="A1333" s="15"/>
      <c r="C1333" s="17"/>
      <c r="D1333" s="15"/>
      <c r="E1333" s="344"/>
      <c r="F1333" s="15"/>
      <c r="G1333" s="345"/>
      <c r="H1333" s="13"/>
      <c r="I1333" s="13"/>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c r="BW1333" s="17"/>
      <c r="BX1333" s="17"/>
      <c r="BY1333" s="17"/>
      <c r="BZ1333" s="17"/>
      <c r="CA1333" s="17"/>
    </row>
    <row r="1334" spans="1:79" s="16" customFormat="1" x14ac:dyDescent="0.2">
      <c r="A1334" s="15"/>
      <c r="C1334" s="17"/>
      <c r="D1334" s="15"/>
      <c r="E1334" s="344"/>
      <c r="F1334" s="15"/>
      <c r="G1334" s="345"/>
      <c r="H1334" s="13"/>
      <c r="I1334" s="13"/>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c r="BW1334" s="17"/>
      <c r="BX1334" s="17"/>
      <c r="BY1334" s="17"/>
      <c r="BZ1334" s="17"/>
      <c r="CA1334" s="17"/>
    </row>
    <row r="1335" spans="1:79" s="16" customFormat="1" x14ac:dyDescent="0.2">
      <c r="A1335" s="15"/>
      <c r="C1335" s="17"/>
      <c r="D1335" s="15"/>
      <c r="E1335" s="344"/>
      <c r="F1335" s="15"/>
      <c r="G1335" s="345"/>
      <c r="H1335" s="13"/>
      <c r="I1335" s="13"/>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c r="BW1335" s="17"/>
      <c r="BX1335" s="17"/>
      <c r="BY1335" s="17"/>
      <c r="BZ1335" s="17"/>
      <c r="CA1335" s="17"/>
    </row>
    <row r="1336" spans="1:79" s="16" customFormat="1" x14ac:dyDescent="0.2">
      <c r="A1336" s="15"/>
      <c r="C1336" s="17"/>
      <c r="D1336" s="15"/>
      <c r="E1336" s="344"/>
      <c r="F1336" s="15"/>
      <c r="G1336" s="345"/>
      <c r="H1336" s="13"/>
      <c r="I1336" s="13"/>
      <c r="J1336" s="17"/>
      <c r="K1336" s="17"/>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c r="BW1336" s="17"/>
      <c r="BX1336" s="17"/>
      <c r="BY1336" s="17"/>
      <c r="BZ1336" s="17"/>
      <c r="CA1336" s="17"/>
    </row>
    <row r="1337" spans="1:79" s="16" customFormat="1" x14ac:dyDescent="0.2">
      <c r="A1337" s="15"/>
      <c r="C1337" s="17"/>
      <c r="D1337" s="15"/>
      <c r="E1337" s="344"/>
      <c r="F1337" s="15"/>
      <c r="G1337" s="345"/>
      <c r="H1337" s="13"/>
      <c r="I1337" s="13"/>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s="17"/>
      <c r="BS1337" s="17"/>
      <c r="BT1337" s="17"/>
      <c r="BU1337" s="17"/>
      <c r="BV1337" s="17"/>
      <c r="BW1337" s="17"/>
      <c r="BX1337" s="17"/>
      <c r="BY1337" s="17"/>
      <c r="BZ1337" s="17"/>
      <c r="CA1337" s="17"/>
    </row>
    <row r="1338" spans="1:79" s="16" customFormat="1" x14ac:dyDescent="0.2">
      <c r="A1338" s="15"/>
      <c r="C1338" s="17"/>
      <c r="D1338" s="15"/>
      <c r="E1338" s="344"/>
      <c r="F1338" s="15"/>
      <c r="G1338" s="345"/>
      <c r="H1338" s="13"/>
      <c r="I1338" s="13"/>
      <c r="J1338" s="17"/>
      <c r="K1338" s="17"/>
      <c r="L1338" s="17"/>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s="17"/>
      <c r="BS1338" s="17"/>
      <c r="BT1338" s="17"/>
      <c r="BU1338" s="17"/>
      <c r="BV1338" s="17"/>
      <c r="BW1338" s="17"/>
      <c r="BX1338" s="17"/>
      <c r="BY1338" s="17"/>
      <c r="BZ1338" s="17"/>
      <c r="CA1338" s="17"/>
    </row>
    <row r="1339" spans="1:79" s="16" customFormat="1" x14ac:dyDescent="0.2">
      <c r="A1339" s="15"/>
      <c r="C1339" s="17"/>
      <c r="D1339" s="15"/>
      <c r="E1339" s="344"/>
      <c r="F1339" s="15"/>
      <c r="G1339" s="345"/>
      <c r="H1339" s="13"/>
      <c r="I1339" s="13"/>
      <c r="J1339" s="17"/>
      <c r="K1339" s="17"/>
      <c r="L1339" s="17"/>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s="17"/>
      <c r="BS1339" s="17"/>
      <c r="BT1339" s="17"/>
      <c r="BU1339" s="17"/>
      <c r="BV1339" s="17"/>
      <c r="BW1339" s="17"/>
      <c r="BX1339" s="17"/>
      <c r="BY1339" s="17"/>
      <c r="BZ1339" s="17"/>
      <c r="CA1339" s="17"/>
    </row>
    <row r="1340" spans="1:79" s="16" customFormat="1" x14ac:dyDescent="0.2">
      <c r="A1340" s="15"/>
      <c r="C1340" s="17"/>
      <c r="D1340" s="15"/>
      <c r="E1340" s="344"/>
      <c r="F1340" s="15"/>
      <c r="G1340" s="345"/>
      <c r="H1340" s="13"/>
      <c r="I1340" s="13"/>
      <c r="J1340" s="17"/>
      <c r="K1340" s="17"/>
      <c r="L1340" s="17"/>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s="17"/>
      <c r="BS1340" s="17"/>
      <c r="BT1340" s="17"/>
      <c r="BU1340" s="17"/>
      <c r="BV1340" s="17"/>
      <c r="BW1340" s="17"/>
      <c r="BX1340" s="17"/>
      <c r="BY1340" s="17"/>
      <c r="BZ1340" s="17"/>
      <c r="CA1340" s="17"/>
    </row>
    <row r="1341" spans="1:79" s="16" customFormat="1" x14ac:dyDescent="0.2">
      <c r="A1341" s="15"/>
      <c r="C1341" s="17"/>
      <c r="D1341" s="15"/>
      <c r="E1341" s="344"/>
      <c r="F1341" s="15"/>
      <c r="G1341" s="345"/>
      <c r="H1341" s="13"/>
      <c r="I1341" s="13"/>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c r="BW1341" s="17"/>
      <c r="BX1341" s="17"/>
      <c r="BY1341" s="17"/>
      <c r="BZ1341" s="17"/>
      <c r="CA1341" s="17"/>
    </row>
    <row r="1342" spans="1:79" s="16" customFormat="1" x14ac:dyDescent="0.2">
      <c r="A1342" s="15"/>
      <c r="C1342" s="17"/>
      <c r="D1342" s="15"/>
      <c r="E1342" s="344"/>
      <c r="F1342" s="15"/>
      <c r="G1342" s="345"/>
      <c r="H1342" s="13"/>
      <c r="I1342" s="13"/>
      <c r="J1342" s="17"/>
      <c r="K1342" s="17"/>
      <c r="L1342" s="17"/>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s="17"/>
      <c r="BS1342" s="17"/>
      <c r="BT1342" s="17"/>
      <c r="BU1342" s="17"/>
      <c r="BV1342" s="17"/>
      <c r="BW1342" s="17"/>
      <c r="BX1342" s="17"/>
      <c r="BY1342" s="17"/>
      <c r="BZ1342" s="17"/>
      <c r="CA1342" s="17"/>
    </row>
    <row r="1343" spans="1:79" s="16" customFormat="1" x14ac:dyDescent="0.2">
      <c r="A1343" s="15"/>
      <c r="C1343" s="17"/>
      <c r="D1343" s="15"/>
      <c r="E1343" s="344"/>
      <c r="F1343" s="15"/>
      <c r="G1343" s="345"/>
      <c r="H1343" s="13"/>
      <c r="I1343" s="13"/>
      <c r="J1343" s="17"/>
      <c r="K1343" s="17"/>
      <c r="L1343" s="17"/>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s="17"/>
      <c r="BS1343" s="17"/>
      <c r="BT1343" s="17"/>
      <c r="BU1343" s="17"/>
      <c r="BV1343" s="17"/>
      <c r="BW1343" s="17"/>
      <c r="BX1343" s="17"/>
      <c r="BY1343" s="17"/>
      <c r="BZ1343" s="17"/>
      <c r="CA1343" s="17"/>
    </row>
    <row r="1344" spans="1:79" s="16" customFormat="1" x14ac:dyDescent="0.2">
      <c r="A1344" s="15"/>
      <c r="C1344" s="17"/>
      <c r="D1344" s="15"/>
      <c r="E1344" s="344"/>
      <c r="F1344" s="15"/>
      <c r="G1344" s="345"/>
      <c r="H1344" s="13"/>
      <c r="I1344" s="13"/>
      <c r="J1344" s="17"/>
      <c r="K1344" s="17"/>
      <c r="L1344" s="17"/>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s="17"/>
      <c r="BS1344" s="17"/>
      <c r="BT1344" s="17"/>
      <c r="BU1344" s="17"/>
      <c r="BV1344" s="17"/>
      <c r="BW1344" s="17"/>
      <c r="BX1344" s="17"/>
      <c r="BY1344" s="17"/>
      <c r="BZ1344" s="17"/>
      <c r="CA1344" s="17"/>
    </row>
    <row r="1345" spans="1:79" s="16" customFormat="1" x14ac:dyDescent="0.2">
      <c r="A1345" s="15"/>
      <c r="C1345" s="17"/>
      <c r="D1345" s="15"/>
      <c r="E1345" s="344"/>
      <c r="F1345" s="15"/>
      <c r="G1345" s="345"/>
      <c r="H1345" s="13"/>
      <c r="I1345" s="13"/>
      <c r="J1345" s="17"/>
      <c r="K1345" s="17"/>
      <c r="L1345" s="17"/>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s="17"/>
      <c r="BS1345" s="17"/>
      <c r="BT1345" s="17"/>
      <c r="BU1345" s="17"/>
      <c r="BV1345" s="17"/>
      <c r="BW1345" s="17"/>
      <c r="BX1345" s="17"/>
      <c r="BY1345" s="17"/>
      <c r="BZ1345" s="17"/>
      <c r="CA1345" s="17"/>
    </row>
    <row r="1346" spans="1:79" s="16" customFormat="1" x14ac:dyDescent="0.2">
      <c r="A1346" s="15"/>
      <c r="C1346" s="17"/>
      <c r="D1346" s="15"/>
      <c r="E1346" s="344"/>
      <c r="F1346" s="15"/>
      <c r="G1346" s="345"/>
      <c r="H1346" s="13"/>
      <c r="I1346" s="13"/>
      <c r="J1346" s="17"/>
      <c r="K1346" s="17"/>
      <c r="L1346" s="17"/>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s="17"/>
      <c r="BS1346" s="17"/>
      <c r="BT1346" s="17"/>
      <c r="BU1346" s="17"/>
      <c r="BV1346" s="17"/>
      <c r="BW1346" s="17"/>
      <c r="BX1346" s="17"/>
      <c r="BY1346" s="17"/>
      <c r="BZ1346" s="17"/>
      <c r="CA1346" s="17"/>
    </row>
    <row r="1347" spans="1:79" s="16" customFormat="1" x14ac:dyDescent="0.2">
      <c r="A1347" s="15"/>
      <c r="C1347" s="17"/>
      <c r="D1347" s="15"/>
      <c r="E1347" s="344"/>
      <c r="F1347" s="15"/>
      <c r="G1347" s="345"/>
      <c r="H1347" s="13"/>
      <c r="I1347" s="13"/>
      <c r="J1347" s="17"/>
      <c r="K1347" s="17"/>
      <c r="L1347" s="17"/>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s="17"/>
      <c r="BS1347" s="17"/>
      <c r="BT1347" s="17"/>
      <c r="BU1347" s="17"/>
      <c r="BV1347" s="17"/>
      <c r="BW1347" s="17"/>
      <c r="BX1347" s="17"/>
      <c r="BY1347" s="17"/>
      <c r="BZ1347" s="17"/>
      <c r="CA1347" s="17"/>
    </row>
    <row r="1348" spans="1:79" s="16" customFormat="1" x14ac:dyDescent="0.2">
      <c r="A1348" s="15"/>
      <c r="C1348" s="17"/>
      <c r="D1348" s="15"/>
      <c r="E1348" s="344"/>
      <c r="F1348" s="15"/>
      <c r="G1348" s="345"/>
      <c r="H1348" s="13"/>
      <c r="I1348" s="13"/>
      <c r="J1348" s="17"/>
      <c r="K1348" s="17"/>
      <c r="L1348" s="17"/>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s="17"/>
      <c r="BS1348" s="17"/>
      <c r="BT1348" s="17"/>
      <c r="BU1348" s="17"/>
      <c r="BV1348" s="17"/>
      <c r="BW1348" s="17"/>
      <c r="BX1348" s="17"/>
      <c r="BY1348" s="17"/>
      <c r="BZ1348" s="17"/>
      <c r="CA1348" s="17"/>
    </row>
    <row r="1349" spans="1:79" s="16" customFormat="1" x14ac:dyDescent="0.2">
      <c r="A1349" s="15"/>
      <c r="C1349" s="17"/>
      <c r="D1349" s="15"/>
      <c r="E1349" s="344"/>
      <c r="F1349" s="15"/>
      <c r="G1349" s="345"/>
      <c r="H1349" s="13"/>
      <c r="I1349" s="13"/>
      <c r="J1349" s="17"/>
      <c r="K1349" s="17"/>
      <c r="L1349" s="17"/>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s="17"/>
      <c r="BS1349" s="17"/>
      <c r="BT1349" s="17"/>
      <c r="BU1349" s="17"/>
      <c r="BV1349" s="17"/>
      <c r="BW1349" s="17"/>
      <c r="BX1349" s="17"/>
      <c r="BY1349" s="17"/>
      <c r="BZ1349" s="17"/>
      <c r="CA1349" s="17"/>
    </row>
    <row r="1350" spans="1:79" s="16" customFormat="1" x14ac:dyDescent="0.2">
      <c r="A1350" s="15"/>
      <c r="C1350" s="17"/>
      <c r="D1350" s="15"/>
      <c r="E1350" s="344"/>
      <c r="F1350" s="15"/>
      <c r="G1350" s="345"/>
      <c r="H1350" s="13"/>
      <c r="I1350" s="13"/>
      <c r="J1350" s="17"/>
      <c r="K1350" s="17"/>
      <c r="L1350" s="17"/>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s="17"/>
      <c r="BS1350" s="17"/>
      <c r="BT1350" s="17"/>
      <c r="BU1350" s="17"/>
      <c r="BV1350" s="17"/>
      <c r="BW1350" s="17"/>
      <c r="BX1350" s="17"/>
      <c r="BY1350" s="17"/>
      <c r="BZ1350" s="17"/>
      <c r="CA1350" s="17"/>
    </row>
    <row r="1351" spans="1:79" s="16" customFormat="1" x14ac:dyDescent="0.2">
      <c r="A1351" s="15"/>
      <c r="C1351" s="17"/>
      <c r="D1351" s="15"/>
      <c r="E1351" s="344"/>
      <c r="F1351" s="15"/>
      <c r="G1351" s="345"/>
      <c r="H1351" s="13"/>
      <c r="I1351" s="13"/>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c r="BW1351" s="17"/>
      <c r="BX1351" s="17"/>
      <c r="BY1351" s="17"/>
      <c r="BZ1351" s="17"/>
      <c r="CA1351" s="17"/>
    </row>
    <row r="1352" spans="1:79" s="16" customFormat="1" x14ac:dyDescent="0.2">
      <c r="A1352" s="15"/>
      <c r="C1352" s="17"/>
      <c r="D1352" s="15"/>
      <c r="E1352" s="344"/>
      <c r="F1352" s="15"/>
      <c r="G1352" s="345"/>
      <c r="H1352" s="13"/>
      <c r="I1352" s="13"/>
      <c r="J1352" s="17"/>
      <c r="K1352" s="17"/>
      <c r="L1352" s="17"/>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c r="BW1352" s="17"/>
      <c r="BX1352" s="17"/>
      <c r="BY1352" s="17"/>
      <c r="BZ1352" s="17"/>
      <c r="CA1352" s="17"/>
    </row>
    <row r="1353" spans="1:79" s="16" customFormat="1" x14ac:dyDescent="0.2">
      <c r="A1353" s="15"/>
      <c r="C1353" s="17"/>
      <c r="D1353" s="15"/>
      <c r="E1353" s="344"/>
      <c r="F1353" s="15"/>
      <c r="G1353" s="345"/>
      <c r="H1353" s="13"/>
      <c r="I1353" s="13"/>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c r="BW1353" s="17"/>
      <c r="BX1353" s="17"/>
      <c r="BY1353" s="17"/>
      <c r="BZ1353" s="17"/>
      <c r="CA1353" s="17"/>
    </row>
    <row r="1354" spans="1:79" s="16" customFormat="1" x14ac:dyDescent="0.2">
      <c r="A1354" s="15"/>
      <c r="C1354" s="17"/>
      <c r="D1354" s="15"/>
      <c r="E1354" s="344"/>
      <c r="F1354" s="15"/>
      <c r="G1354" s="345"/>
      <c r="H1354" s="13"/>
      <c r="I1354" s="13"/>
      <c r="J1354" s="17"/>
      <c r="K1354" s="17"/>
      <c r="L1354" s="17"/>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c r="BW1354" s="17"/>
      <c r="BX1354" s="17"/>
      <c r="BY1354" s="17"/>
      <c r="BZ1354" s="17"/>
      <c r="CA1354" s="17"/>
    </row>
    <row r="1355" spans="1:79" s="16" customFormat="1" x14ac:dyDescent="0.2">
      <c r="A1355" s="15"/>
      <c r="C1355" s="17"/>
      <c r="D1355" s="15"/>
      <c r="E1355" s="344"/>
      <c r="F1355" s="15"/>
      <c r="G1355" s="345"/>
      <c r="H1355" s="13"/>
      <c r="I1355" s="13"/>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c r="BW1355" s="17"/>
      <c r="BX1355" s="17"/>
      <c r="BY1355" s="17"/>
      <c r="BZ1355" s="17"/>
      <c r="CA1355" s="17"/>
    </row>
    <row r="1356" spans="1:79" s="16" customFormat="1" x14ac:dyDescent="0.2">
      <c r="A1356" s="15"/>
      <c r="C1356" s="17"/>
      <c r="D1356" s="15"/>
      <c r="E1356" s="344"/>
      <c r="F1356" s="15"/>
      <c r="G1356" s="345"/>
      <c r="H1356" s="13"/>
      <c r="I1356" s="13"/>
      <c r="J1356" s="17"/>
      <c r="K1356" s="17"/>
      <c r="L1356" s="17"/>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s="17"/>
      <c r="BS1356" s="17"/>
      <c r="BT1356" s="17"/>
      <c r="BU1356" s="17"/>
      <c r="BV1356" s="17"/>
      <c r="BW1356" s="17"/>
      <c r="BX1356" s="17"/>
      <c r="BY1356" s="17"/>
      <c r="BZ1356" s="17"/>
      <c r="CA1356" s="17"/>
    </row>
    <row r="1357" spans="1:79" s="16" customFormat="1" x14ac:dyDescent="0.2">
      <c r="A1357" s="15"/>
      <c r="C1357" s="17"/>
      <c r="D1357" s="15"/>
      <c r="E1357" s="344"/>
      <c r="F1357" s="15"/>
      <c r="G1357" s="345"/>
      <c r="H1357" s="13"/>
      <c r="I1357" s="13"/>
      <c r="J1357" s="17"/>
      <c r="K1357" s="17"/>
      <c r="L1357" s="17"/>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s="17"/>
      <c r="BS1357" s="17"/>
      <c r="BT1357" s="17"/>
      <c r="BU1357" s="17"/>
      <c r="BV1357" s="17"/>
      <c r="BW1357" s="17"/>
      <c r="BX1357" s="17"/>
      <c r="BY1357" s="17"/>
      <c r="BZ1357" s="17"/>
      <c r="CA1357" s="17"/>
    </row>
    <row r="1358" spans="1:79" s="16" customFormat="1" x14ac:dyDescent="0.2">
      <c r="A1358" s="15"/>
      <c r="C1358" s="17"/>
      <c r="D1358" s="15"/>
      <c r="E1358" s="344"/>
      <c r="F1358" s="15"/>
      <c r="G1358" s="345"/>
      <c r="H1358" s="13"/>
      <c r="I1358" s="13"/>
      <c r="J1358" s="17"/>
      <c r="K1358" s="17"/>
      <c r="L1358" s="17"/>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s="17"/>
      <c r="BS1358" s="17"/>
      <c r="BT1358" s="17"/>
      <c r="BU1358" s="17"/>
      <c r="BV1358" s="17"/>
      <c r="BW1358" s="17"/>
      <c r="BX1358" s="17"/>
      <c r="BY1358" s="17"/>
      <c r="BZ1358" s="17"/>
      <c r="CA1358" s="17"/>
    </row>
    <row r="1359" spans="1:79" s="16" customFormat="1" x14ac:dyDescent="0.2">
      <c r="A1359" s="15"/>
      <c r="C1359" s="17"/>
      <c r="D1359" s="15"/>
      <c r="E1359" s="344"/>
      <c r="F1359" s="15"/>
      <c r="G1359" s="345"/>
      <c r="H1359" s="13"/>
      <c r="I1359" s="13"/>
      <c r="J1359" s="17"/>
      <c r="K1359" s="17"/>
      <c r="L1359" s="17"/>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s="17"/>
      <c r="BS1359" s="17"/>
      <c r="BT1359" s="17"/>
      <c r="BU1359" s="17"/>
      <c r="BV1359" s="17"/>
      <c r="BW1359" s="17"/>
      <c r="BX1359" s="17"/>
      <c r="BY1359" s="17"/>
      <c r="BZ1359" s="17"/>
      <c r="CA1359" s="17"/>
    </row>
    <row r="1360" spans="1:79" s="16" customFormat="1" x14ac:dyDescent="0.2">
      <c r="A1360" s="15"/>
      <c r="C1360" s="17"/>
      <c r="D1360" s="15"/>
      <c r="E1360" s="344"/>
      <c r="F1360" s="15"/>
      <c r="G1360" s="345"/>
      <c r="H1360" s="13"/>
      <c r="I1360" s="13"/>
      <c r="J1360" s="17"/>
      <c r="K1360" s="17"/>
      <c r="L1360" s="17"/>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s="17"/>
      <c r="BS1360" s="17"/>
      <c r="BT1360" s="17"/>
      <c r="BU1360" s="17"/>
      <c r="BV1360" s="17"/>
      <c r="BW1360" s="17"/>
      <c r="BX1360" s="17"/>
      <c r="BY1360" s="17"/>
      <c r="BZ1360" s="17"/>
      <c r="CA1360" s="17"/>
    </row>
    <row r="1361" spans="1:79" s="16" customFormat="1" x14ac:dyDescent="0.2">
      <c r="A1361" s="15"/>
      <c r="C1361" s="17"/>
      <c r="D1361" s="15"/>
      <c r="E1361" s="344"/>
      <c r="F1361" s="15"/>
      <c r="G1361" s="345"/>
      <c r="H1361" s="13"/>
      <c r="I1361" s="13"/>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s="17"/>
      <c r="BS1361" s="17"/>
      <c r="BT1361" s="17"/>
      <c r="BU1361" s="17"/>
      <c r="BV1361" s="17"/>
      <c r="BW1361" s="17"/>
      <c r="BX1361" s="17"/>
      <c r="BY1361" s="17"/>
      <c r="BZ1361" s="17"/>
      <c r="CA1361" s="17"/>
    </row>
    <row r="1362" spans="1:79" s="16" customFormat="1" x14ac:dyDescent="0.2">
      <c r="A1362" s="15"/>
      <c r="C1362" s="17"/>
      <c r="D1362" s="15"/>
      <c r="E1362" s="344"/>
      <c r="F1362" s="15"/>
      <c r="G1362" s="345"/>
      <c r="H1362" s="13"/>
      <c r="I1362" s="13"/>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s="17"/>
      <c r="BS1362" s="17"/>
      <c r="BT1362" s="17"/>
      <c r="BU1362" s="17"/>
      <c r="BV1362" s="17"/>
      <c r="BW1362" s="17"/>
      <c r="BX1362" s="17"/>
      <c r="BY1362" s="17"/>
      <c r="BZ1362" s="17"/>
      <c r="CA1362" s="17"/>
    </row>
    <row r="1363" spans="1:79" s="16" customFormat="1" x14ac:dyDescent="0.2">
      <c r="A1363" s="15"/>
      <c r="C1363" s="17"/>
      <c r="D1363" s="15"/>
      <c r="E1363" s="344"/>
      <c r="F1363" s="15"/>
      <c r="G1363" s="345"/>
      <c r="H1363" s="13"/>
      <c r="I1363" s="13"/>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c r="BW1363" s="17"/>
      <c r="BX1363" s="17"/>
      <c r="BY1363" s="17"/>
      <c r="BZ1363" s="17"/>
      <c r="CA1363" s="17"/>
    </row>
    <row r="1364" spans="1:79" s="16" customFormat="1" x14ac:dyDescent="0.2">
      <c r="A1364" s="15"/>
      <c r="C1364" s="17"/>
      <c r="D1364" s="15"/>
      <c r="E1364" s="344"/>
      <c r="F1364" s="15"/>
      <c r="G1364" s="345"/>
      <c r="H1364" s="13"/>
      <c r="I1364" s="13"/>
      <c r="J1364" s="17"/>
      <c r="K1364" s="17"/>
      <c r="L1364" s="17"/>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s="17"/>
      <c r="BS1364" s="17"/>
      <c r="BT1364" s="17"/>
      <c r="BU1364" s="17"/>
      <c r="BV1364" s="17"/>
      <c r="BW1364" s="17"/>
      <c r="BX1364" s="17"/>
      <c r="BY1364" s="17"/>
      <c r="BZ1364" s="17"/>
      <c r="CA1364" s="17"/>
    </row>
    <row r="1365" spans="1:79" s="16" customFormat="1" x14ac:dyDescent="0.2">
      <c r="A1365" s="15"/>
      <c r="C1365" s="17"/>
      <c r="D1365" s="15"/>
      <c r="E1365" s="344"/>
      <c r="F1365" s="15"/>
      <c r="G1365" s="345"/>
      <c r="H1365" s="13"/>
      <c r="I1365" s="13"/>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s="17"/>
      <c r="BS1365" s="17"/>
      <c r="BT1365" s="17"/>
      <c r="BU1365" s="17"/>
      <c r="BV1365" s="17"/>
      <c r="BW1365" s="17"/>
      <c r="BX1365" s="17"/>
      <c r="BY1365" s="17"/>
      <c r="BZ1365" s="17"/>
      <c r="CA1365" s="17"/>
    </row>
    <row r="1366" spans="1:79" s="16" customFormat="1" x14ac:dyDescent="0.2">
      <c r="A1366" s="15"/>
      <c r="C1366" s="17"/>
      <c r="D1366" s="15"/>
      <c r="E1366" s="344"/>
      <c r="F1366" s="15"/>
      <c r="G1366" s="345"/>
      <c r="H1366" s="13"/>
      <c r="I1366" s="13"/>
      <c r="J1366" s="17"/>
      <c r="K1366" s="17"/>
      <c r="L1366" s="17"/>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s="17"/>
      <c r="BS1366" s="17"/>
      <c r="BT1366" s="17"/>
      <c r="BU1366" s="17"/>
      <c r="BV1366" s="17"/>
      <c r="BW1366" s="17"/>
      <c r="BX1366" s="17"/>
      <c r="BY1366" s="17"/>
      <c r="BZ1366" s="17"/>
      <c r="CA1366" s="17"/>
    </row>
    <row r="1367" spans="1:79" s="16" customFormat="1" x14ac:dyDescent="0.2">
      <c r="A1367" s="15"/>
      <c r="C1367" s="17"/>
      <c r="D1367" s="15"/>
      <c r="E1367" s="344"/>
      <c r="F1367" s="15"/>
      <c r="G1367" s="345"/>
      <c r="H1367" s="13"/>
      <c r="I1367" s="13"/>
      <c r="J1367" s="17"/>
      <c r="K1367" s="17"/>
      <c r="L1367" s="17"/>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s="17"/>
      <c r="BS1367" s="17"/>
      <c r="BT1367" s="17"/>
      <c r="BU1367" s="17"/>
      <c r="BV1367" s="17"/>
      <c r="BW1367" s="17"/>
      <c r="BX1367" s="17"/>
      <c r="BY1367" s="17"/>
      <c r="BZ1367" s="17"/>
      <c r="CA1367" s="17"/>
    </row>
    <row r="1368" spans="1:79" s="16" customFormat="1" x14ac:dyDescent="0.2">
      <c r="A1368" s="15"/>
      <c r="C1368" s="17"/>
      <c r="D1368" s="15"/>
      <c r="E1368" s="344"/>
      <c r="F1368" s="15"/>
      <c r="G1368" s="345"/>
      <c r="H1368" s="13"/>
      <c r="I1368" s="13"/>
      <c r="J1368" s="17"/>
      <c r="K1368" s="17"/>
      <c r="L1368" s="17"/>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s="17"/>
      <c r="BS1368" s="17"/>
      <c r="BT1368" s="17"/>
      <c r="BU1368" s="17"/>
      <c r="BV1368" s="17"/>
      <c r="BW1368" s="17"/>
      <c r="BX1368" s="17"/>
      <c r="BY1368" s="17"/>
      <c r="BZ1368" s="17"/>
      <c r="CA1368" s="17"/>
    </row>
    <row r="1369" spans="1:79" s="16" customFormat="1" x14ac:dyDescent="0.2">
      <c r="A1369" s="15"/>
      <c r="C1369" s="17"/>
      <c r="D1369" s="15"/>
      <c r="E1369" s="344"/>
      <c r="F1369" s="15"/>
      <c r="G1369" s="345"/>
      <c r="H1369" s="13"/>
      <c r="I1369" s="13"/>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c r="BW1369" s="17"/>
      <c r="BX1369" s="17"/>
      <c r="BY1369" s="17"/>
      <c r="BZ1369" s="17"/>
      <c r="CA1369" s="17"/>
    </row>
    <row r="1370" spans="1:79" s="16" customFormat="1" x14ac:dyDescent="0.2">
      <c r="A1370" s="15"/>
      <c r="C1370" s="17"/>
      <c r="D1370" s="15"/>
      <c r="E1370" s="344"/>
      <c r="F1370" s="15"/>
      <c r="G1370" s="345"/>
      <c r="H1370" s="13"/>
      <c r="I1370" s="13"/>
      <c r="J1370" s="17"/>
      <c r="K1370" s="17"/>
      <c r="L1370" s="17"/>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s="17"/>
      <c r="BS1370" s="17"/>
      <c r="BT1370" s="17"/>
      <c r="BU1370" s="17"/>
      <c r="BV1370" s="17"/>
      <c r="BW1370" s="17"/>
      <c r="BX1370" s="17"/>
      <c r="BY1370" s="17"/>
      <c r="BZ1370" s="17"/>
      <c r="CA1370" s="17"/>
    </row>
    <row r="1371" spans="1:79" s="16" customFormat="1" x14ac:dyDescent="0.2">
      <c r="A1371" s="15"/>
      <c r="C1371" s="17"/>
      <c r="D1371" s="15"/>
      <c r="E1371" s="344"/>
      <c r="F1371" s="15"/>
      <c r="G1371" s="345"/>
      <c r="H1371" s="13"/>
      <c r="I1371" s="13"/>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c r="BW1371" s="17"/>
      <c r="BX1371" s="17"/>
      <c r="BY1371" s="17"/>
      <c r="BZ1371" s="17"/>
      <c r="CA1371" s="17"/>
    </row>
    <row r="1372" spans="1:79" s="16" customFormat="1" x14ac:dyDescent="0.2">
      <c r="A1372" s="15"/>
      <c r="C1372" s="17"/>
      <c r="D1372" s="15"/>
      <c r="E1372" s="344"/>
      <c r="F1372" s="15"/>
      <c r="G1372" s="345"/>
      <c r="H1372" s="13"/>
      <c r="I1372" s="13"/>
      <c r="J1372" s="17"/>
      <c r="K1372" s="17"/>
      <c r="L1372" s="17"/>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c r="BW1372" s="17"/>
      <c r="BX1372" s="17"/>
      <c r="BY1372" s="17"/>
      <c r="BZ1372" s="17"/>
      <c r="CA1372" s="17"/>
    </row>
    <row r="1373" spans="1:79" s="16" customFormat="1" x14ac:dyDescent="0.2">
      <c r="A1373" s="15"/>
      <c r="C1373" s="17"/>
      <c r="D1373" s="15"/>
      <c r="E1373" s="344"/>
      <c r="F1373" s="15"/>
      <c r="G1373" s="345"/>
      <c r="H1373" s="13"/>
      <c r="I1373" s="13"/>
      <c r="J1373" s="17"/>
      <c r="K1373" s="17"/>
      <c r="L1373" s="17"/>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s="17"/>
      <c r="BS1373" s="17"/>
      <c r="BT1373" s="17"/>
      <c r="BU1373" s="17"/>
      <c r="BV1373" s="17"/>
      <c r="BW1373" s="17"/>
      <c r="BX1373" s="17"/>
      <c r="BY1373" s="17"/>
      <c r="BZ1373" s="17"/>
      <c r="CA1373" s="17"/>
    </row>
    <row r="1374" spans="1:79" s="16" customFormat="1" x14ac:dyDescent="0.2">
      <c r="A1374" s="15"/>
      <c r="C1374" s="17"/>
      <c r="D1374" s="15"/>
      <c r="E1374" s="344"/>
      <c r="F1374" s="15"/>
      <c r="G1374" s="345"/>
      <c r="H1374" s="13"/>
      <c r="I1374" s="13"/>
      <c r="J1374" s="17"/>
      <c r="K1374" s="17"/>
      <c r="L1374" s="17"/>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s="17"/>
      <c r="BS1374" s="17"/>
      <c r="BT1374" s="17"/>
      <c r="BU1374" s="17"/>
      <c r="BV1374" s="17"/>
      <c r="BW1374" s="17"/>
      <c r="BX1374" s="17"/>
      <c r="BY1374" s="17"/>
      <c r="BZ1374" s="17"/>
      <c r="CA1374" s="17"/>
    </row>
    <row r="1375" spans="1:79" s="16" customFormat="1" x14ac:dyDescent="0.2">
      <c r="A1375" s="15"/>
      <c r="C1375" s="17"/>
      <c r="D1375" s="15"/>
      <c r="E1375" s="344"/>
      <c r="F1375" s="15"/>
      <c r="G1375" s="345"/>
      <c r="H1375" s="13"/>
      <c r="I1375" s="13"/>
      <c r="J1375" s="17"/>
      <c r="K1375" s="17"/>
      <c r="L1375" s="17"/>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s="17"/>
      <c r="BS1375" s="17"/>
      <c r="BT1375" s="17"/>
      <c r="BU1375" s="17"/>
      <c r="BV1375" s="17"/>
      <c r="BW1375" s="17"/>
      <c r="BX1375" s="17"/>
      <c r="BY1375" s="17"/>
      <c r="BZ1375" s="17"/>
      <c r="CA1375" s="17"/>
    </row>
    <row r="1376" spans="1:79" s="16" customFormat="1" x14ac:dyDescent="0.2">
      <c r="A1376" s="15"/>
      <c r="C1376" s="17"/>
      <c r="D1376" s="15"/>
      <c r="E1376" s="344"/>
      <c r="F1376" s="15"/>
      <c r="G1376" s="345"/>
      <c r="H1376" s="13"/>
      <c r="I1376" s="13"/>
      <c r="J1376" s="17"/>
      <c r="K1376" s="17"/>
      <c r="L1376" s="17"/>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s="17"/>
      <c r="BS1376" s="17"/>
      <c r="BT1376" s="17"/>
      <c r="BU1376" s="17"/>
      <c r="BV1376" s="17"/>
      <c r="BW1376" s="17"/>
      <c r="BX1376" s="17"/>
      <c r="BY1376" s="17"/>
      <c r="BZ1376" s="17"/>
      <c r="CA1376" s="17"/>
    </row>
    <row r="1377" spans="1:79" s="16" customFormat="1" x14ac:dyDescent="0.2">
      <c r="A1377" s="15"/>
      <c r="C1377" s="17"/>
      <c r="D1377" s="15"/>
      <c r="E1377" s="344"/>
      <c r="F1377" s="15"/>
      <c r="G1377" s="345"/>
      <c r="H1377" s="13"/>
      <c r="I1377" s="13"/>
      <c r="J1377" s="17"/>
      <c r="K1377" s="17"/>
      <c r="L1377" s="17"/>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s="17"/>
      <c r="BS1377" s="17"/>
      <c r="BT1377" s="17"/>
      <c r="BU1377" s="17"/>
      <c r="BV1377" s="17"/>
      <c r="BW1377" s="17"/>
      <c r="BX1377" s="17"/>
      <c r="BY1377" s="17"/>
      <c r="BZ1377" s="17"/>
      <c r="CA1377" s="17"/>
    </row>
    <row r="1378" spans="1:79" s="16" customFormat="1" x14ac:dyDescent="0.2">
      <c r="A1378" s="15"/>
      <c r="C1378" s="17"/>
      <c r="D1378" s="15"/>
      <c r="E1378" s="344"/>
      <c r="F1378" s="15"/>
      <c r="G1378" s="345"/>
      <c r="H1378" s="13"/>
      <c r="I1378" s="13"/>
      <c r="J1378" s="17"/>
      <c r="K1378" s="17"/>
      <c r="L1378" s="17"/>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s="17"/>
      <c r="BS1378" s="17"/>
      <c r="BT1378" s="17"/>
      <c r="BU1378" s="17"/>
      <c r="BV1378" s="17"/>
      <c r="BW1378" s="17"/>
      <c r="BX1378" s="17"/>
      <c r="BY1378" s="17"/>
      <c r="BZ1378" s="17"/>
      <c r="CA1378" s="17"/>
    </row>
    <row r="1379" spans="1:79" s="16" customFormat="1" x14ac:dyDescent="0.2">
      <c r="A1379" s="15"/>
      <c r="C1379" s="17"/>
      <c r="D1379" s="15"/>
      <c r="E1379" s="344"/>
      <c r="F1379" s="15"/>
      <c r="G1379" s="345"/>
      <c r="H1379" s="13"/>
      <c r="I1379" s="13"/>
      <c r="J1379" s="17"/>
      <c r="K1379" s="17"/>
      <c r="L1379" s="17"/>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s="17"/>
      <c r="BS1379" s="17"/>
      <c r="BT1379" s="17"/>
      <c r="BU1379" s="17"/>
      <c r="BV1379" s="17"/>
      <c r="BW1379" s="17"/>
      <c r="BX1379" s="17"/>
      <c r="BY1379" s="17"/>
      <c r="BZ1379" s="17"/>
      <c r="CA1379" s="17"/>
    </row>
    <row r="1380" spans="1:79" s="16" customFormat="1" x14ac:dyDescent="0.2">
      <c r="A1380" s="15"/>
      <c r="C1380" s="17"/>
      <c r="D1380" s="15"/>
      <c r="E1380" s="344"/>
      <c r="F1380" s="15"/>
      <c r="G1380" s="345"/>
      <c r="H1380" s="13"/>
      <c r="I1380" s="13"/>
      <c r="J1380" s="17"/>
      <c r="K1380" s="17"/>
      <c r="L1380" s="17"/>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s="17"/>
      <c r="BS1380" s="17"/>
      <c r="BT1380" s="17"/>
      <c r="BU1380" s="17"/>
      <c r="BV1380" s="17"/>
      <c r="BW1380" s="17"/>
      <c r="BX1380" s="17"/>
      <c r="BY1380" s="17"/>
      <c r="BZ1380" s="17"/>
      <c r="CA1380" s="17"/>
    </row>
    <row r="1381" spans="1:79" s="16" customFormat="1" x14ac:dyDescent="0.2">
      <c r="A1381" s="15"/>
      <c r="C1381" s="17"/>
      <c r="D1381" s="15"/>
      <c r="E1381" s="344"/>
      <c r="F1381" s="15"/>
      <c r="G1381" s="345"/>
      <c r="H1381" s="13"/>
      <c r="I1381" s="13"/>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c r="BW1381" s="17"/>
      <c r="BX1381" s="17"/>
      <c r="BY1381" s="17"/>
      <c r="BZ1381" s="17"/>
      <c r="CA1381" s="17"/>
    </row>
    <row r="1382" spans="1:79" s="16" customFormat="1" x14ac:dyDescent="0.2">
      <c r="A1382" s="15"/>
      <c r="C1382" s="17"/>
      <c r="D1382" s="15"/>
      <c r="E1382" s="344"/>
      <c r="F1382" s="15"/>
      <c r="G1382" s="345"/>
      <c r="H1382" s="13"/>
      <c r="I1382" s="13"/>
      <c r="J1382" s="17"/>
      <c r="K1382" s="17"/>
      <c r="L1382" s="17"/>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c r="BW1382" s="17"/>
      <c r="BX1382" s="17"/>
      <c r="BY1382" s="17"/>
      <c r="BZ1382" s="17"/>
      <c r="CA1382" s="17"/>
    </row>
    <row r="1383" spans="1:79" s="16" customFormat="1" x14ac:dyDescent="0.2">
      <c r="A1383" s="15"/>
      <c r="C1383" s="17"/>
      <c r="D1383" s="15"/>
      <c r="E1383" s="344"/>
      <c r="F1383" s="15"/>
      <c r="G1383" s="345"/>
      <c r="H1383" s="13"/>
      <c r="I1383" s="13"/>
      <c r="J1383" s="17"/>
      <c r="K1383" s="17"/>
      <c r="L1383" s="17"/>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s="17"/>
      <c r="BS1383" s="17"/>
      <c r="BT1383" s="17"/>
      <c r="BU1383" s="17"/>
      <c r="BV1383" s="17"/>
      <c r="BW1383" s="17"/>
      <c r="BX1383" s="17"/>
      <c r="BY1383" s="17"/>
      <c r="BZ1383" s="17"/>
      <c r="CA1383" s="17"/>
    </row>
    <row r="1384" spans="1:79" s="16" customFormat="1" x14ac:dyDescent="0.2">
      <c r="A1384" s="15"/>
      <c r="C1384" s="17"/>
      <c r="D1384" s="15"/>
      <c r="E1384" s="344"/>
      <c r="F1384" s="15"/>
      <c r="G1384" s="345"/>
      <c r="H1384" s="13"/>
      <c r="I1384" s="13"/>
      <c r="J1384" s="17"/>
      <c r="K1384" s="17"/>
      <c r="L1384" s="17"/>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c r="BW1384" s="17"/>
      <c r="BX1384" s="17"/>
      <c r="BY1384" s="17"/>
      <c r="BZ1384" s="17"/>
      <c r="CA1384" s="17"/>
    </row>
    <row r="1385" spans="1:79" s="16" customFormat="1" x14ac:dyDescent="0.2">
      <c r="A1385" s="15"/>
      <c r="C1385" s="17"/>
      <c r="D1385" s="15"/>
      <c r="E1385" s="344"/>
      <c r="F1385" s="15"/>
      <c r="G1385" s="345"/>
      <c r="H1385" s="13"/>
      <c r="I1385" s="13"/>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c r="BW1385" s="17"/>
      <c r="BX1385" s="17"/>
      <c r="BY1385" s="17"/>
      <c r="BZ1385" s="17"/>
      <c r="CA1385" s="17"/>
    </row>
    <row r="1386" spans="1:79" s="16" customFormat="1" x14ac:dyDescent="0.2">
      <c r="A1386" s="15"/>
      <c r="C1386" s="17"/>
      <c r="D1386" s="15"/>
      <c r="E1386" s="344"/>
      <c r="F1386" s="15"/>
      <c r="G1386" s="345"/>
      <c r="H1386" s="13"/>
      <c r="I1386" s="13"/>
      <c r="J1386" s="17"/>
      <c r="K1386" s="17"/>
      <c r="L1386" s="17"/>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c r="BW1386" s="17"/>
      <c r="BX1386" s="17"/>
      <c r="BY1386" s="17"/>
      <c r="BZ1386" s="17"/>
      <c r="CA1386" s="17"/>
    </row>
    <row r="1387" spans="1:79" s="16" customFormat="1" x14ac:dyDescent="0.2">
      <c r="A1387" s="15"/>
      <c r="C1387" s="17"/>
      <c r="D1387" s="15"/>
      <c r="E1387" s="344"/>
      <c r="F1387" s="15"/>
      <c r="G1387" s="345"/>
      <c r="H1387" s="13"/>
      <c r="I1387" s="13"/>
      <c r="J1387" s="17"/>
      <c r="K1387" s="17"/>
      <c r="L1387" s="17"/>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s="17"/>
      <c r="BS1387" s="17"/>
      <c r="BT1387" s="17"/>
      <c r="BU1387" s="17"/>
      <c r="BV1387" s="17"/>
      <c r="BW1387" s="17"/>
      <c r="BX1387" s="17"/>
      <c r="BY1387" s="17"/>
      <c r="BZ1387" s="17"/>
      <c r="CA1387" s="17"/>
    </row>
    <row r="1388" spans="1:79" s="16" customFormat="1" x14ac:dyDescent="0.2">
      <c r="A1388" s="15"/>
      <c r="C1388" s="17"/>
      <c r="D1388" s="15"/>
      <c r="E1388" s="344"/>
      <c r="F1388" s="15"/>
      <c r="G1388" s="345"/>
      <c r="H1388" s="13"/>
      <c r="I1388" s="13"/>
      <c r="J1388" s="17"/>
      <c r="K1388" s="17"/>
      <c r="L1388" s="17"/>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s="17"/>
      <c r="BS1388" s="17"/>
      <c r="BT1388" s="17"/>
      <c r="BU1388" s="17"/>
      <c r="BV1388" s="17"/>
      <c r="BW1388" s="17"/>
      <c r="BX1388" s="17"/>
      <c r="BY1388" s="17"/>
      <c r="BZ1388" s="17"/>
      <c r="CA1388" s="17"/>
    </row>
    <row r="1389" spans="1:79" s="16" customFormat="1" x14ac:dyDescent="0.2">
      <c r="A1389" s="15"/>
      <c r="C1389" s="17"/>
      <c r="D1389" s="15"/>
      <c r="E1389" s="344"/>
      <c r="F1389" s="15"/>
      <c r="G1389" s="345"/>
      <c r="H1389" s="13"/>
      <c r="I1389" s="13"/>
      <c r="J1389" s="17"/>
      <c r="K1389" s="17"/>
      <c r="L1389" s="17"/>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s="17"/>
      <c r="BS1389" s="17"/>
      <c r="BT1389" s="17"/>
      <c r="BU1389" s="17"/>
      <c r="BV1389" s="17"/>
      <c r="BW1389" s="17"/>
      <c r="BX1389" s="17"/>
      <c r="BY1389" s="17"/>
      <c r="BZ1389" s="17"/>
      <c r="CA1389" s="17"/>
    </row>
    <row r="1390" spans="1:79" s="16" customFormat="1" x14ac:dyDescent="0.2">
      <c r="A1390" s="15"/>
      <c r="C1390" s="17"/>
      <c r="D1390" s="15"/>
      <c r="E1390" s="344"/>
      <c r="F1390" s="15"/>
      <c r="G1390" s="345"/>
      <c r="H1390" s="13"/>
      <c r="I1390" s="13"/>
      <c r="J1390" s="17"/>
      <c r="K1390" s="17"/>
      <c r="L1390" s="17"/>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c r="BW1390" s="17"/>
      <c r="BX1390" s="17"/>
      <c r="BY1390" s="17"/>
      <c r="BZ1390" s="17"/>
      <c r="CA1390" s="17"/>
    </row>
    <row r="1391" spans="1:79" s="16" customFormat="1" x14ac:dyDescent="0.2">
      <c r="A1391" s="15"/>
      <c r="C1391" s="17"/>
      <c r="D1391" s="15"/>
      <c r="E1391" s="344"/>
      <c r="F1391" s="15"/>
      <c r="G1391" s="345"/>
      <c r="H1391" s="13"/>
      <c r="I1391" s="13"/>
      <c r="J1391" s="17"/>
      <c r="K1391" s="17"/>
      <c r="L1391" s="17"/>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s="17"/>
      <c r="BS1391" s="17"/>
      <c r="BT1391" s="17"/>
      <c r="BU1391" s="17"/>
      <c r="BV1391" s="17"/>
      <c r="BW1391" s="17"/>
      <c r="BX1391" s="17"/>
      <c r="BY1391" s="17"/>
      <c r="BZ1391" s="17"/>
      <c r="CA1391" s="17"/>
    </row>
    <row r="1392" spans="1:79" s="16" customFormat="1" x14ac:dyDescent="0.2">
      <c r="A1392" s="15"/>
      <c r="C1392" s="17"/>
      <c r="D1392" s="15"/>
      <c r="E1392" s="344"/>
      <c r="F1392" s="15"/>
      <c r="G1392" s="345"/>
      <c r="H1392" s="13"/>
      <c r="I1392" s="13"/>
      <c r="J1392" s="17"/>
      <c r="K1392" s="17"/>
      <c r="L1392" s="17"/>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s="17"/>
      <c r="BS1392" s="17"/>
      <c r="BT1392" s="17"/>
      <c r="BU1392" s="17"/>
      <c r="BV1392" s="17"/>
      <c r="BW1392" s="17"/>
      <c r="BX1392" s="17"/>
      <c r="BY1392" s="17"/>
      <c r="BZ1392" s="17"/>
      <c r="CA1392" s="17"/>
    </row>
    <row r="1393" spans="1:79" s="16" customFormat="1" x14ac:dyDescent="0.2">
      <c r="A1393" s="15"/>
      <c r="C1393" s="17"/>
      <c r="D1393" s="15"/>
      <c r="E1393" s="344"/>
      <c r="F1393" s="15"/>
      <c r="G1393" s="345"/>
      <c r="H1393" s="13"/>
      <c r="I1393" s="13"/>
      <c r="J1393" s="17"/>
      <c r="K1393" s="17"/>
      <c r="L1393" s="17"/>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s="17"/>
      <c r="BS1393" s="17"/>
      <c r="BT1393" s="17"/>
      <c r="BU1393" s="17"/>
      <c r="BV1393" s="17"/>
      <c r="BW1393" s="17"/>
      <c r="BX1393" s="17"/>
      <c r="BY1393" s="17"/>
      <c r="BZ1393" s="17"/>
      <c r="CA1393" s="17"/>
    </row>
    <row r="1394" spans="1:79" s="16" customFormat="1" x14ac:dyDescent="0.2">
      <c r="A1394" s="15"/>
      <c r="C1394" s="17"/>
      <c r="D1394" s="15"/>
      <c r="E1394" s="344"/>
      <c r="F1394" s="15"/>
      <c r="G1394" s="345"/>
      <c r="H1394" s="13"/>
      <c r="I1394" s="13"/>
      <c r="J1394" s="17"/>
      <c r="K1394" s="17"/>
      <c r="L1394" s="17"/>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s="17"/>
      <c r="BS1394" s="17"/>
      <c r="BT1394" s="17"/>
      <c r="BU1394" s="17"/>
      <c r="BV1394" s="17"/>
      <c r="BW1394" s="17"/>
      <c r="BX1394" s="17"/>
      <c r="BY1394" s="17"/>
      <c r="BZ1394" s="17"/>
      <c r="CA1394" s="17"/>
    </row>
    <row r="1395" spans="1:79" s="16" customFormat="1" x14ac:dyDescent="0.2">
      <c r="A1395" s="15"/>
      <c r="C1395" s="17"/>
      <c r="D1395" s="15"/>
      <c r="E1395" s="344"/>
      <c r="F1395" s="15"/>
      <c r="G1395" s="345"/>
      <c r="H1395" s="13"/>
      <c r="I1395" s="13"/>
      <c r="J1395" s="17"/>
      <c r="K1395" s="17"/>
      <c r="L1395" s="17"/>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s="17"/>
      <c r="BS1395" s="17"/>
      <c r="BT1395" s="17"/>
      <c r="BU1395" s="17"/>
      <c r="BV1395" s="17"/>
      <c r="BW1395" s="17"/>
      <c r="BX1395" s="17"/>
      <c r="BY1395" s="17"/>
      <c r="BZ1395" s="17"/>
      <c r="CA1395" s="17"/>
    </row>
    <row r="1396" spans="1:79" s="16" customFormat="1" x14ac:dyDescent="0.2">
      <c r="A1396" s="15"/>
      <c r="C1396" s="17"/>
      <c r="D1396" s="15"/>
      <c r="E1396" s="344"/>
      <c r="F1396" s="15"/>
      <c r="G1396" s="345"/>
      <c r="H1396" s="13"/>
      <c r="I1396" s="13"/>
      <c r="J1396" s="17"/>
      <c r="K1396" s="17"/>
      <c r="L1396" s="17"/>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s="17"/>
      <c r="BS1396" s="17"/>
      <c r="BT1396" s="17"/>
      <c r="BU1396" s="17"/>
      <c r="BV1396" s="17"/>
      <c r="BW1396" s="17"/>
      <c r="BX1396" s="17"/>
      <c r="BY1396" s="17"/>
      <c r="BZ1396" s="17"/>
      <c r="CA1396" s="17"/>
    </row>
    <row r="1397" spans="1:79" s="16" customFormat="1" x14ac:dyDescent="0.2">
      <c r="A1397" s="15"/>
      <c r="C1397" s="17"/>
      <c r="D1397" s="15"/>
      <c r="E1397" s="344"/>
      <c r="F1397" s="15"/>
      <c r="G1397" s="345"/>
      <c r="H1397" s="13"/>
      <c r="I1397" s="13"/>
      <c r="J1397" s="17"/>
      <c r="K1397" s="17"/>
      <c r="L1397" s="17"/>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s="17"/>
      <c r="BS1397" s="17"/>
      <c r="BT1397" s="17"/>
      <c r="BU1397" s="17"/>
      <c r="BV1397" s="17"/>
      <c r="BW1397" s="17"/>
      <c r="BX1397" s="17"/>
      <c r="BY1397" s="17"/>
      <c r="BZ1397" s="17"/>
      <c r="CA1397" s="17"/>
    </row>
    <row r="1398" spans="1:79" s="16" customFormat="1" x14ac:dyDescent="0.2">
      <c r="A1398" s="15"/>
      <c r="C1398" s="17"/>
      <c r="D1398" s="15"/>
      <c r="E1398" s="344"/>
      <c r="F1398" s="15"/>
      <c r="G1398" s="345"/>
      <c r="H1398" s="13"/>
      <c r="I1398" s="13"/>
      <c r="J1398" s="17"/>
      <c r="K1398" s="17"/>
      <c r="L1398" s="17"/>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s="17"/>
      <c r="BS1398" s="17"/>
      <c r="BT1398" s="17"/>
      <c r="BU1398" s="17"/>
      <c r="BV1398" s="17"/>
      <c r="BW1398" s="17"/>
      <c r="BX1398" s="17"/>
      <c r="BY1398" s="17"/>
      <c r="BZ1398" s="17"/>
      <c r="CA1398" s="17"/>
    </row>
    <row r="1399" spans="1:79" s="16" customFormat="1" x14ac:dyDescent="0.2">
      <c r="A1399" s="15"/>
      <c r="C1399" s="17"/>
      <c r="D1399" s="15"/>
      <c r="E1399" s="344"/>
      <c r="F1399" s="15"/>
      <c r="G1399" s="345"/>
      <c r="H1399" s="13"/>
      <c r="I1399" s="13"/>
      <c r="J1399" s="17"/>
      <c r="K1399" s="17"/>
      <c r="L1399" s="17"/>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s="17"/>
      <c r="BS1399" s="17"/>
      <c r="BT1399" s="17"/>
      <c r="BU1399" s="17"/>
      <c r="BV1399" s="17"/>
      <c r="BW1399" s="17"/>
      <c r="BX1399" s="17"/>
      <c r="BY1399" s="17"/>
      <c r="BZ1399" s="17"/>
      <c r="CA1399" s="17"/>
    </row>
    <row r="1400" spans="1:79" s="16" customFormat="1" x14ac:dyDescent="0.2">
      <c r="A1400" s="15"/>
      <c r="C1400" s="17"/>
      <c r="D1400" s="15"/>
      <c r="E1400" s="344"/>
      <c r="F1400" s="15"/>
      <c r="G1400" s="345"/>
      <c r="H1400" s="13"/>
      <c r="I1400" s="13"/>
      <c r="J1400" s="17"/>
      <c r="K1400" s="17"/>
      <c r="L1400" s="17"/>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s="17"/>
      <c r="BS1400" s="17"/>
      <c r="BT1400" s="17"/>
      <c r="BU1400" s="17"/>
      <c r="BV1400" s="17"/>
      <c r="BW1400" s="17"/>
      <c r="BX1400" s="17"/>
      <c r="BY1400" s="17"/>
      <c r="BZ1400" s="17"/>
      <c r="CA1400" s="17"/>
    </row>
    <row r="1401" spans="1:79" s="16" customFormat="1" x14ac:dyDescent="0.2">
      <c r="A1401" s="15"/>
      <c r="C1401" s="17"/>
      <c r="D1401" s="15"/>
      <c r="E1401" s="344"/>
      <c r="F1401" s="15"/>
      <c r="G1401" s="345"/>
      <c r="H1401" s="13"/>
      <c r="I1401" s="13"/>
      <c r="J1401" s="17"/>
      <c r="K1401" s="17"/>
      <c r="L1401" s="17"/>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s="17"/>
      <c r="BS1401" s="17"/>
      <c r="BT1401" s="17"/>
      <c r="BU1401" s="17"/>
      <c r="BV1401" s="17"/>
      <c r="BW1401" s="17"/>
      <c r="BX1401" s="17"/>
      <c r="BY1401" s="17"/>
      <c r="BZ1401" s="17"/>
      <c r="CA1401" s="17"/>
    </row>
    <row r="1402" spans="1:79" s="16" customFormat="1" x14ac:dyDescent="0.2">
      <c r="A1402" s="15"/>
      <c r="C1402" s="17"/>
      <c r="D1402" s="15"/>
      <c r="E1402" s="344"/>
      <c r="F1402" s="15"/>
      <c r="G1402" s="345"/>
      <c r="H1402" s="13"/>
      <c r="I1402" s="13"/>
      <c r="J1402" s="17"/>
      <c r="K1402" s="17"/>
      <c r="L1402" s="17"/>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s="17"/>
      <c r="BS1402" s="17"/>
      <c r="BT1402" s="17"/>
      <c r="BU1402" s="17"/>
      <c r="BV1402" s="17"/>
      <c r="BW1402" s="17"/>
      <c r="BX1402" s="17"/>
      <c r="BY1402" s="17"/>
      <c r="BZ1402" s="17"/>
      <c r="CA1402" s="17"/>
    </row>
    <row r="1403" spans="1:79" s="16" customFormat="1" x14ac:dyDescent="0.2">
      <c r="A1403" s="15"/>
      <c r="C1403" s="17"/>
      <c r="D1403" s="15"/>
      <c r="E1403" s="344"/>
      <c r="F1403" s="15"/>
      <c r="G1403" s="345"/>
      <c r="H1403" s="13"/>
      <c r="I1403" s="13"/>
      <c r="J1403" s="17"/>
      <c r="K1403" s="17"/>
      <c r="L1403" s="17"/>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s="17"/>
      <c r="BS1403" s="17"/>
      <c r="BT1403" s="17"/>
      <c r="BU1403" s="17"/>
      <c r="BV1403" s="17"/>
      <c r="BW1403" s="17"/>
      <c r="BX1403" s="17"/>
      <c r="BY1403" s="17"/>
      <c r="BZ1403" s="17"/>
      <c r="CA1403" s="17"/>
    </row>
    <row r="1404" spans="1:79" s="16" customFormat="1" x14ac:dyDescent="0.2">
      <c r="A1404" s="15"/>
      <c r="C1404" s="17"/>
      <c r="D1404" s="15"/>
      <c r="E1404" s="344"/>
      <c r="F1404" s="15"/>
      <c r="G1404" s="345"/>
      <c r="H1404" s="13"/>
      <c r="I1404" s="13"/>
      <c r="J1404" s="17"/>
      <c r="K1404" s="17"/>
      <c r="L1404" s="17"/>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s="17"/>
      <c r="BS1404" s="17"/>
      <c r="BT1404" s="17"/>
      <c r="BU1404" s="17"/>
      <c r="BV1404" s="17"/>
      <c r="BW1404" s="17"/>
      <c r="BX1404" s="17"/>
      <c r="BY1404" s="17"/>
      <c r="BZ1404" s="17"/>
      <c r="CA1404" s="17"/>
    </row>
    <row r="1405" spans="1:79" s="16" customFormat="1" x14ac:dyDescent="0.2">
      <c r="A1405" s="15"/>
      <c r="C1405" s="17"/>
      <c r="D1405" s="15"/>
      <c r="E1405" s="344"/>
      <c r="F1405" s="15"/>
      <c r="G1405" s="345"/>
      <c r="H1405" s="13"/>
      <c r="I1405" s="13"/>
      <c r="J1405" s="17"/>
      <c r="K1405" s="17"/>
      <c r="L1405" s="17"/>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s="17"/>
      <c r="BS1405" s="17"/>
      <c r="BT1405" s="17"/>
      <c r="BU1405" s="17"/>
      <c r="BV1405" s="17"/>
      <c r="BW1405" s="17"/>
      <c r="BX1405" s="17"/>
      <c r="BY1405" s="17"/>
      <c r="BZ1405" s="17"/>
      <c r="CA1405" s="17"/>
    </row>
    <row r="1406" spans="1:79" s="16" customFormat="1" x14ac:dyDescent="0.2">
      <c r="A1406" s="15"/>
      <c r="C1406" s="17"/>
      <c r="D1406" s="15"/>
      <c r="E1406" s="344"/>
      <c r="F1406" s="15"/>
      <c r="G1406" s="345"/>
      <c r="H1406" s="13"/>
      <c r="I1406" s="13"/>
      <c r="J1406" s="17"/>
      <c r="K1406" s="17"/>
      <c r="L1406" s="17"/>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s="17"/>
      <c r="BS1406" s="17"/>
      <c r="BT1406" s="17"/>
      <c r="BU1406" s="17"/>
      <c r="BV1406" s="17"/>
      <c r="BW1406" s="17"/>
      <c r="BX1406" s="17"/>
      <c r="BY1406" s="17"/>
      <c r="BZ1406" s="17"/>
      <c r="CA1406" s="17"/>
    </row>
    <row r="1407" spans="1:79" s="16" customFormat="1" x14ac:dyDescent="0.2">
      <c r="A1407" s="15"/>
      <c r="C1407" s="17"/>
      <c r="D1407" s="15"/>
      <c r="E1407" s="344"/>
      <c r="F1407" s="15"/>
      <c r="G1407" s="345"/>
      <c r="H1407" s="13"/>
      <c r="I1407" s="13"/>
      <c r="J1407" s="17"/>
      <c r="K1407" s="17"/>
      <c r="L1407" s="17"/>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s="17"/>
      <c r="BS1407" s="17"/>
      <c r="BT1407" s="17"/>
      <c r="BU1407" s="17"/>
      <c r="BV1407" s="17"/>
      <c r="BW1407" s="17"/>
      <c r="BX1407" s="17"/>
      <c r="BY1407" s="17"/>
      <c r="BZ1407" s="17"/>
      <c r="CA1407" s="17"/>
    </row>
    <row r="1408" spans="1:79" s="16" customFormat="1" x14ac:dyDescent="0.2">
      <c r="A1408" s="15"/>
      <c r="C1408" s="17"/>
      <c r="D1408" s="15"/>
      <c r="E1408" s="344"/>
      <c r="F1408" s="15"/>
      <c r="G1408" s="345"/>
      <c r="H1408" s="13"/>
      <c r="I1408" s="13"/>
      <c r="J1408" s="17"/>
      <c r="K1408" s="17"/>
      <c r="L1408" s="17"/>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s="17"/>
      <c r="BS1408" s="17"/>
      <c r="BT1408" s="17"/>
      <c r="BU1408" s="17"/>
      <c r="BV1408" s="17"/>
      <c r="BW1408" s="17"/>
      <c r="BX1408" s="17"/>
      <c r="BY1408" s="17"/>
      <c r="BZ1408" s="17"/>
      <c r="CA1408" s="17"/>
    </row>
    <row r="1409" spans="1:79" s="16" customFormat="1" x14ac:dyDescent="0.2">
      <c r="A1409" s="15"/>
      <c r="C1409" s="17"/>
      <c r="D1409" s="15"/>
      <c r="E1409" s="344"/>
      <c r="F1409" s="15"/>
      <c r="G1409" s="345"/>
      <c r="H1409" s="13"/>
      <c r="I1409" s="13"/>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s="17"/>
      <c r="BS1409" s="17"/>
      <c r="BT1409" s="17"/>
      <c r="BU1409" s="17"/>
      <c r="BV1409" s="17"/>
      <c r="BW1409" s="17"/>
      <c r="BX1409" s="17"/>
      <c r="BY1409" s="17"/>
      <c r="BZ1409" s="17"/>
      <c r="CA1409" s="17"/>
    </row>
    <row r="1410" spans="1:79" s="16" customFormat="1" x14ac:dyDescent="0.2">
      <c r="A1410" s="15"/>
      <c r="C1410" s="17"/>
      <c r="D1410" s="15"/>
      <c r="E1410" s="344"/>
      <c r="F1410" s="15"/>
      <c r="G1410" s="345"/>
      <c r="H1410" s="13"/>
      <c r="I1410" s="13"/>
      <c r="J1410" s="17"/>
      <c r="K1410" s="17"/>
      <c r="L1410" s="17"/>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c r="BW1410" s="17"/>
      <c r="BX1410" s="17"/>
      <c r="BY1410" s="17"/>
      <c r="BZ1410" s="17"/>
      <c r="CA1410" s="17"/>
    </row>
    <row r="1411" spans="1:79" s="16" customFormat="1" x14ac:dyDescent="0.2">
      <c r="A1411" s="15"/>
      <c r="C1411" s="17"/>
      <c r="D1411" s="15"/>
      <c r="E1411" s="344"/>
      <c r="F1411" s="15"/>
      <c r="G1411" s="345"/>
      <c r="H1411" s="13"/>
      <c r="I1411" s="13"/>
      <c r="J1411" s="17"/>
      <c r="K1411" s="17"/>
      <c r="L1411" s="17"/>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s="17"/>
      <c r="BS1411" s="17"/>
      <c r="BT1411" s="17"/>
      <c r="BU1411" s="17"/>
      <c r="BV1411" s="17"/>
      <c r="BW1411" s="17"/>
      <c r="BX1411" s="17"/>
      <c r="BY1411" s="17"/>
      <c r="BZ1411" s="17"/>
      <c r="CA1411" s="17"/>
    </row>
    <row r="1412" spans="1:79" s="16" customFormat="1" x14ac:dyDescent="0.2">
      <c r="A1412" s="15"/>
      <c r="C1412" s="17"/>
      <c r="D1412" s="15"/>
      <c r="E1412" s="344"/>
      <c r="F1412" s="15"/>
      <c r="G1412" s="345"/>
      <c r="H1412" s="13"/>
      <c r="I1412" s="13"/>
      <c r="J1412" s="17"/>
      <c r="K1412" s="17"/>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c r="BW1412" s="17"/>
      <c r="BX1412" s="17"/>
      <c r="BY1412" s="17"/>
      <c r="BZ1412" s="17"/>
      <c r="CA1412" s="17"/>
    </row>
    <row r="1413" spans="1:79" s="16" customFormat="1" x14ac:dyDescent="0.2">
      <c r="A1413" s="15"/>
      <c r="C1413" s="17"/>
      <c r="D1413" s="15"/>
      <c r="E1413" s="344"/>
      <c r="F1413" s="15"/>
      <c r="G1413" s="345"/>
      <c r="H1413" s="13"/>
      <c r="I1413" s="13"/>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c r="BW1413" s="17"/>
      <c r="BX1413" s="17"/>
      <c r="BY1413" s="17"/>
      <c r="BZ1413" s="17"/>
      <c r="CA1413" s="17"/>
    </row>
    <row r="1414" spans="1:79" s="16" customFormat="1" x14ac:dyDescent="0.2">
      <c r="A1414" s="15"/>
      <c r="C1414" s="17"/>
      <c r="D1414" s="15"/>
      <c r="E1414" s="344"/>
      <c r="F1414" s="15"/>
      <c r="G1414" s="345"/>
      <c r="H1414" s="13"/>
      <c r="I1414" s="13"/>
      <c r="J1414" s="17"/>
      <c r="K1414" s="17"/>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c r="BW1414" s="17"/>
      <c r="BX1414" s="17"/>
      <c r="BY1414" s="17"/>
      <c r="BZ1414" s="17"/>
      <c r="CA1414" s="17"/>
    </row>
    <row r="1415" spans="1:79" s="16" customFormat="1" x14ac:dyDescent="0.2">
      <c r="A1415" s="15"/>
      <c r="C1415" s="17"/>
      <c r="D1415" s="15"/>
      <c r="E1415" s="344"/>
      <c r="F1415" s="15"/>
      <c r="G1415" s="345"/>
      <c r="H1415" s="13"/>
      <c r="I1415" s="13"/>
      <c r="J1415" s="17"/>
      <c r="K1415" s="17"/>
      <c r="L1415" s="17"/>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s="17"/>
      <c r="BS1415" s="17"/>
      <c r="BT1415" s="17"/>
      <c r="BU1415" s="17"/>
      <c r="BV1415" s="17"/>
      <c r="BW1415" s="17"/>
      <c r="BX1415" s="17"/>
      <c r="BY1415" s="17"/>
      <c r="BZ1415" s="17"/>
      <c r="CA1415" s="17"/>
    </row>
    <row r="1416" spans="1:79" s="16" customFormat="1" x14ac:dyDescent="0.2">
      <c r="A1416" s="15"/>
      <c r="C1416" s="17"/>
      <c r="D1416" s="15"/>
      <c r="E1416" s="344"/>
      <c r="F1416" s="15"/>
      <c r="G1416" s="345"/>
      <c r="H1416" s="13"/>
      <c r="I1416" s="13"/>
      <c r="J1416" s="17"/>
      <c r="K1416" s="17"/>
      <c r="L1416" s="17"/>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s="17"/>
      <c r="BS1416" s="17"/>
      <c r="BT1416" s="17"/>
      <c r="BU1416" s="17"/>
      <c r="BV1416" s="17"/>
      <c r="BW1416" s="17"/>
      <c r="BX1416" s="17"/>
      <c r="BY1416" s="17"/>
      <c r="BZ1416" s="17"/>
      <c r="CA1416" s="17"/>
    </row>
    <row r="1417" spans="1:79" s="16" customFormat="1" x14ac:dyDescent="0.2">
      <c r="A1417" s="15"/>
      <c r="C1417" s="17"/>
      <c r="D1417" s="15"/>
      <c r="E1417" s="344"/>
      <c r="F1417" s="15"/>
      <c r="G1417" s="345"/>
      <c r="H1417" s="13"/>
      <c r="I1417" s="13"/>
      <c r="J1417" s="17"/>
      <c r="K1417" s="17"/>
      <c r="L1417" s="17"/>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c r="BW1417" s="17"/>
      <c r="BX1417" s="17"/>
      <c r="BY1417" s="17"/>
      <c r="BZ1417" s="17"/>
      <c r="CA1417" s="17"/>
    </row>
    <row r="1418" spans="1:79" s="16" customFormat="1" x14ac:dyDescent="0.2">
      <c r="A1418" s="15"/>
      <c r="C1418" s="17"/>
      <c r="D1418" s="15"/>
      <c r="E1418" s="344"/>
      <c r="F1418" s="15"/>
      <c r="G1418" s="345"/>
      <c r="H1418" s="13"/>
      <c r="I1418" s="13"/>
      <c r="J1418" s="17"/>
      <c r="K1418" s="17"/>
      <c r="L1418" s="17"/>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c r="BW1418" s="17"/>
      <c r="BX1418" s="17"/>
      <c r="BY1418" s="17"/>
      <c r="BZ1418" s="17"/>
      <c r="CA1418" s="17"/>
    </row>
    <row r="1419" spans="1:79" s="16" customFormat="1" x14ac:dyDescent="0.2">
      <c r="A1419" s="15"/>
      <c r="C1419" s="17"/>
      <c r="D1419" s="15"/>
      <c r="E1419" s="344"/>
      <c r="F1419" s="15"/>
      <c r="G1419" s="345"/>
      <c r="H1419" s="13"/>
      <c r="I1419" s="13"/>
      <c r="J1419" s="17"/>
      <c r="K1419" s="17"/>
      <c r="L1419" s="17"/>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c r="BW1419" s="17"/>
      <c r="BX1419" s="17"/>
      <c r="BY1419" s="17"/>
      <c r="BZ1419" s="17"/>
      <c r="CA1419" s="17"/>
    </row>
    <row r="1420" spans="1:79" s="16" customFormat="1" x14ac:dyDescent="0.2">
      <c r="A1420" s="15"/>
      <c r="C1420" s="17"/>
      <c r="D1420" s="15"/>
      <c r="E1420" s="344"/>
      <c r="F1420" s="15"/>
      <c r="G1420" s="345"/>
      <c r="H1420" s="13"/>
      <c r="I1420" s="13"/>
      <c r="J1420" s="17"/>
      <c r="K1420" s="17"/>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row>
    <row r="1421" spans="1:79" s="16" customFormat="1" x14ac:dyDescent="0.2">
      <c r="A1421" s="15"/>
      <c r="C1421" s="17"/>
      <c r="D1421" s="15"/>
      <c r="E1421" s="344"/>
      <c r="F1421" s="15"/>
      <c r="G1421" s="345"/>
      <c r="H1421" s="13"/>
      <c r="I1421" s="13"/>
      <c r="J1421" s="17"/>
      <c r="K1421" s="17"/>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row>
    <row r="1422" spans="1:79" s="16" customFormat="1" x14ac:dyDescent="0.2">
      <c r="A1422" s="15"/>
      <c r="C1422" s="17"/>
      <c r="D1422" s="15"/>
      <c r="E1422" s="344"/>
      <c r="F1422" s="15"/>
      <c r="G1422" s="345"/>
      <c r="H1422" s="13"/>
      <c r="I1422" s="13"/>
      <c r="J1422" s="17"/>
      <c r="K1422" s="17"/>
      <c r="L1422" s="17"/>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c r="BW1422" s="17"/>
      <c r="BX1422" s="17"/>
      <c r="BY1422" s="17"/>
      <c r="BZ1422" s="17"/>
      <c r="CA1422" s="17"/>
    </row>
    <row r="1423" spans="1:79" s="16" customFormat="1" x14ac:dyDescent="0.2">
      <c r="A1423" s="15"/>
      <c r="C1423" s="17"/>
      <c r="D1423" s="15"/>
      <c r="E1423" s="344"/>
      <c r="F1423" s="15"/>
      <c r="G1423" s="345"/>
      <c r="H1423" s="13"/>
      <c r="I1423" s="13"/>
      <c r="J1423" s="17"/>
      <c r="K1423" s="17"/>
      <c r="L1423" s="17"/>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s="17"/>
      <c r="BS1423" s="17"/>
      <c r="BT1423" s="17"/>
      <c r="BU1423" s="17"/>
      <c r="BV1423" s="17"/>
      <c r="BW1423" s="17"/>
      <c r="BX1423" s="17"/>
      <c r="BY1423" s="17"/>
      <c r="BZ1423" s="17"/>
      <c r="CA1423" s="17"/>
    </row>
    <row r="1424" spans="1:79" s="16" customFormat="1" x14ac:dyDescent="0.2">
      <c r="A1424" s="15"/>
      <c r="C1424" s="17"/>
      <c r="D1424" s="15"/>
      <c r="E1424" s="344"/>
      <c r="F1424" s="15"/>
      <c r="G1424" s="345"/>
      <c r="H1424" s="13"/>
      <c r="I1424" s="13"/>
      <c r="J1424" s="17"/>
      <c r="K1424" s="17"/>
      <c r="L1424" s="17"/>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s="17"/>
      <c r="BS1424" s="17"/>
      <c r="BT1424" s="17"/>
      <c r="BU1424" s="17"/>
      <c r="BV1424" s="17"/>
      <c r="BW1424" s="17"/>
      <c r="BX1424" s="17"/>
      <c r="BY1424" s="17"/>
      <c r="BZ1424" s="17"/>
      <c r="CA1424" s="17"/>
    </row>
    <row r="1425" spans="1:79" s="16" customFormat="1" x14ac:dyDescent="0.2">
      <c r="A1425" s="15"/>
      <c r="C1425" s="17"/>
      <c r="D1425" s="15"/>
      <c r="E1425" s="344"/>
      <c r="F1425" s="15"/>
      <c r="G1425" s="345"/>
      <c r="H1425" s="13"/>
      <c r="I1425" s="13"/>
      <c r="J1425" s="17"/>
      <c r="K1425" s="17"/>
      <c r="L1425" s="17"/>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c r="BW1425" s="17"/>
      <c r="BX1425" s="17"/>
      <c r="BY1425" s="17"/>
      <c r="BZ1425" s="17"/>
      <c r="CA1425" s="17"/>
    </row>
    <row r="1426" spans="1:79" s="16" customFormat="1" x14ac:dyDescent="0.2">
      <c r="A1426" s="15"/>
      <c r="C1426" s="17"/>
      <c r="D1426" s="15"/>
      <c r="E1426" s="344"/>
      <c r="F1426" s="15"/>
      <c r="G1426" s="345"/>
      <c r="H1426" s="13"/>
      <c r="I1426" s="13"/>
      <c r="J1426" s="17"/>
      <c r="K1426" s="17"/>
      <c r="L1426" s="17"/>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c r="BW1426" s="17"/>
      <c r="BX1426" s="17"/>
      <c r="BY1426" s="17"/>
      <c r="BZ1426" s="17"/>
      <c r="CA1426" s="17"/>
    </row>
    <row r="1427" spans="1:79" s="16" customFormat="1" x14ac:dyDescent="0.2">
      <c r="A1427" s="15"/>
      <c r="C1427" s="17"/>
      <c r="D1427" s="15"/>
      <c r="E1427" s="344"/>
      <c r="F1427" s="15"/>
      <c r="G1427" s="345"/>
      <c r="H1427" s="13"/>
      <c r="I1427" s="13"/>
      <c r="J1427" s="17"/>
      <c r="K1427" s="17"/>
      <c r="L1427" s="17"/>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c r="BW1427" s="17"/>
      <c r="BX1427" s="17"/>
      <c r="BY1427" s="17"/>
      <c r="BZ1427" s="17"/>
      <c r="CA1427" s="17"/>
    </row>
    <row r="1428" spans="1:79" s="16" customFormat="1" x14ac:dyDescent="0.2">
      <c r="A1428" s="15"/>
      <c r="C1428" s="17"/>
      <c r="D1428" s="15"/>
      <c r="E1428" s="344"/>
      <c r="F1428" s="15"/>
      <c r="G1428" s="345"/>
      <c r="H1428" s="13"/>
      <c r="I1428" s="13"/>
      <c r="J1428" s="17"/>
      <c r="K1428" s="17"/>
      <c r="L1428" s="17"/>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c r="BW1428" s="17"/>
      <c r="BX1428" s="17"/>
      <c r="BY1428" s="17"/>
      <c r="BZ1428" s="17"/>
      <c r="CA1428" s="17"/>
    </row>
    <row r="1429" spans="1:79" s="16" customFormat="1" x14ac:dyDescent="0.2">
      <c r="A1429" s="15"/>
      <c r="C1429" s="17"/>
      <c r="D1429" s="15"/>
      <c r="E1429" s="344"/>
      <c r="F1429" s="15"/>
      <c r="G1429" s="345"/>
      <c r="H1429" s="13"/>
      <c r="I1429" s="13"/>
      <c r="J1429" s="17"/>
      <c r="K1429" s="17"/>
      <c r="L1429" s="17"/>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c r="BW1429" s="17"/>
      <c r="BX1429" s="17"/>
      <c r="BY1429" s="17"/>
      <c r="BZ1429" s="17"/>
      <c r="CA1429" s="17"/>
    </row>
    <row r="1430" spans="1:79" s="16" customFormat="1" x14ac:dyDescent="0.2">
      <c r="A1430" s="15"/>
      <c r="C1430" s="17"/>
      <c r="D1430" s="15"/>
      <c r="E1430" s="344"/>
      <c r="F1430" s="15"/>
      <c r="G1430" s="345"/>
      <c r="H1430" s="13"/>
      <c r="I1430" s="13"/>
      <c r="J1430" s="17"/>
      <c r="K1430" s="17"/>
      <c r="L1430" s="17"/>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s="17"/>
      <c r="BS1430" s="17"/>
      <c r="BT1430" s="17"/>
      <c r="BU1430" s="17"/>
      <c r="BV1430" s="17"/>
      <c r="BW1430" s="17"/>
      <c r="BX1430" s="17"/>
      <c r="BY1430" s="17"/>
      <c r="BZ1430" s="17"/>
      <c r="CA1430" s="17"/>
    </row>
    <row r="1431" spans="1:79" s="16" customFormat="1" x14ac:dyDescent="0.2">
      <c r="A1431" s="15"/>
      <c r="C1431" s="17"/>
      <c r="D1431" s="15"/>
      <c r="E1431" s="344"/>
      <c r="F1431" s="15"/>
      <c r="G1431" s="345"/>
      <c r="H1431" s="13"/>
      <c r="I1431" s="13"/>
      <c r="J1431" s="17"/>
      <c r="K1431" s="17"/>
      <c r="L1431" s="17"/>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c r="BW1431" s="17"/>
      <c r="BX1431" s="17"/>
      <c r="BY1431" s="17"/>
      <c r="BZ1431" s="17"/>
      <c r="CA1431" s="17"/>
    </row>
    <row r="1432" spans="1:79" s="16" customFormat="1" x14ac:dyDescent="0.2">
      <c r="A1432" s="15"/>
      <c r="C1432" s="17"/>
      <c r="D1432" s="15"/>
      <c r="E1432" s="344"/>
      <c r="F1432" s="15"/>
      <c r="G1432" s="345"/>
      <c r="H1432" s="13"/>
      <c r="I1432" s="13"/>
      <c r="J1432" s="17"/>
      <c r="K1432" s="17"/>
      <c r="L1432" s="17"/>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c r="BW1432" s="17"/>
      <c r="BX1432" s="17"/>
      <c r="BY1432" s="17"/>
      <c r="BZ1432" s="17"/>
      <c r="CA1432" s="17"/>
    </row>
    <row r="1433" spans="1:79" s="16" customFormat="1" x14ac:dyDescent="0.2">
      <c r="A1433" s="15"/>
      <c r="C1433" s="17"/>
      <c r="D1433" s="15"/>
      <c r="E1433" s="344"/>
      <c r="F1433" s="15"/>
      <c r="G1433" s="345"/>
      <c r="H1433" s="13"/>
      <c r="I1433" s="13"/>
      <c r="J1433" s="17"/>
      <c r="K1433" s="17"/>
      <c r="L1433" s="17"/>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c r="BW1433" s="17"/>
      <c r="BX1433" s="17"/>
      <c r="BY1433" s="17"/>
      <c r="BZ1433" s="17"/>
      <c r="CA1433" s="17"/>
    </row>
    <row r="1434" spans="1:79" s="16" customFormat="1" x14ac:dyDescent="0.2">
      <c r="A1434" s="15"/>
      <c r="C1434" s="17"/>
      <c r="D1434" s="15"/>
      <c r="E1434" s="344"/>
      <c r="F1434" s="15"/>
      <c r="G1434" s="345"/>
      <c r="H1434" s="13"/>
      <c r="I1434" s="13"/>
      <c r="J1434" s="17"/>
      <c r="K1434" s="17"/>
      <c r="L1434" s="17"/>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s="17"/>
      <c r="BS1434" s="17"/>
      <c r="BT1434" s="17"/>
      <c r="BU1434" s="17"/>
      <c r="BV1434" s="17"/>
      <c r="BW1434" s="17"/>
      <c r="BX1434" s="17"/>
      <c r="BY1434" s="17"/>
      <c r="BZ1434" s="17"/>
      <c r="CA1434" s="17"/>
    </row>
    <row r="1435" spans="1:79" s="16" customFormat="1" x14ac:dyDescent="0.2">
      <c r="A1435" s="15"/>
      <c r="C1435" s="17"/>
      <c r="D1435" s="15"/>
      <c r="E1435" s="344"/>
      <c r="F1435" s="15"/>
      <c r="G1435" s="345"/>
      <c r="H1435" s="13"/>
      <c r="I1435" s="13"/>
      <c r="J1435" s="17"/>
      <c r="K1435" s="17"/>
      <c r="L1435" s="17"/>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s="17"/>
      <c r="BS1435" s="17"/>
      <c r="BT1435" s="17"/>
      <c r="BU1435" s="17"/>
      <c r="BV1435" s="17"/>
      <c r="BW1435" s="17"/>
      <c r="BX1435" s="17"/>
      <c r="BY1435" s="17"/>
      <c r="BZ1435" s="17"/>
      <c r="CA1435" s="17"/>
    </row>
    <row r="1436" spans="1:79" s="16" customFormat="1" x14ac:dyDescent="0.2">
      <c r="A1436" s="15"/>
      <c r="C1436" s="17"/>
      <c r="D1436" s="15"/>
      <c r="E1436" s="344"/>
      <c r="F1436" s="15"/>
      <c r="G1436" s="345"/>
      <c r="H1436" s="13"/>
      <c r="I1436" s="13"/>
      <c r="J1436" s="17"/>
      <c r="K1436" s="17"/>
      <c r="L1436" s="17"/>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c r="BW1436" s="17"/>
      <c r="BX1436" s="17"/>
      <c r="BY1436" s="17"/>
      <c r="BZ1436" s="17"/>
      <c r="CA1436" s="17"/>
    </row>
    <row r="1437" spans="1:79" s="16" customFormat="1" x14ac:dyDescent="0.2">
      <c r="A1437" s="15"/>
      <c r="C1437" s="17"/>
      <c r="D1437" s="15"/>
      <c r="E1437" s="344"/>
      <c r="F1437" s="15"/>
      <c r="G1437" s="345"/>
      <c r="H1437" s="13"/>
      <c r="I1437" s="13"/>
      <c r="J1437" s="17"/>
      <c r="K1437" s="17"/>
      <c r="L1437" s="17"/>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c r="BW1437" s="17"/>
      <c r="BX1437" s="17"/>
      <c r="BY1437" s="17"/>
      <c r="BZ1437" s="17"/>
      <c r="CA1437" s="17"/>
    </row>
    <row r="1438" spans="1:79" s="16" customFormat="1" x14ac:dyDescent="0.2">
      <c r="A1438" s="15"/>
      <c r="C1438" s="17"/>
      <c r="D1438" s="15"/>
      <c r="E1438" s="344"/>
      <c r="F1438" s="15"/>
      <c r="G1438" s="345"/>
      <c r="H1438" s="13"/>
      <c r="I1438" s="13"/>
      <c r="J1438" s="17"/>
      <c r="K1438" s="17"/>
      <c r="L1438" s="17"/>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c r="BW1438" s="17"/>
      <c r="BX1438" s="17"/>
      <c r="BY1438" s="17"/>
      <c r="BZ1438" s="17"/>
      <c r="CA1438" s="17"/>
    </row>
    <row r="1439" spans="1:79" s="16" customFormat="1" x14ac:dyDescent="0.2">
      <c r="A1439" s="15"/>
      <c r="C1439" s="17"/>
      <c r="D1439" s="15"/>
      <c r="E1439" s="344"/>
      <c r="F1439" s="15"/>
      <c r="G1439" s="345"/>
      <c r="H1439" s="13"/>
      <c r="I1439" s="13"/>
      <c r="J1439" s="17"/>
      <c r="K1439" s="17"/>
      <c r="L1439" s="17"/>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c r="BW1439" s="17"/>
      <c r="BX1439" s="17"/>
      <c r="BY1439" s="17"/>
      <c r="BZ1439" s="17"/>
      <c r="CA1439" s="17"/>
    </row>
    <row r="1440" spans="1:79" s="16" customFormat="1" x14ac:dyDescent="0.2">
      <c r="A1440" s="15"/>
      <c r="C1440" s="17"/>
      <c r="D1440" s="15"/>
      <c r="E1440" s="344"/>
      <c r="F1440" s="15"/>
      <c r="G1440" s="345"/>
      <c r="H1440" s="13"/>
      <c r="I1440" s="13"/>
      <c r="J1440" s="17"/>
      <c r="K1440" s="17"/>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row>
    <row r="1441" spans="1:79" s="16" customFormat="1" x14ac:dyDescent="0.2">
      <c r="A1441" s="15"/>
      <c r="C1441" s="17"/>
      <c r="D1441" s="15"/>
      <c r="E1441" s="344"/>
      <c r="F1441" s="15"/>
      <c r="G1441" s="345"/>
      <c r="H1441" s="13"/>
      <c r="I1441" s="13"/>
      <c r="J1441" s="17"/>
      <c r="K1441" s="17"/>
      <c r="L1441" s="17"/>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c r="BW1441" s="17"/>
      <c r="BX1441" s="17"/>
      <c r="BY1441" s="17"/>
      <c r="BZ1441" s="17"/>
      <c r="CA1441" s="17"/>
    </row>
    <row r="1442" spans="1:79" s="16" customFormat="1" x14ac:dyDescent="0.2">
      <c r="A1442" s="15"/>
      <c r="C1442" s="17"/>
      <c r="D1442" s="15"/>
      <c r="E1442" s="344"/>
      <c r="F1442" s="15"/>
      <c r="G1442" s="345"/>
      <c r="H1442" s="13"/>
      <c r="I1442" s="13"/>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c r="BW1442" s="17"/>
      <c r="BX1442" s="17"/>
      <c r="BY1442" s="17"/>
      <c r="BZ1442" s="17"/>
      <c r="CA1442" s="17"/>
    </row>
    <row r="1443" spans="1:79" s="16" customFormat="1" x14ac:dyDescent="0.2">
      <c r="A1443" s="15"/>
      <c r="C1443" s="17"/>
      <c r="D1443" s="15"/>
      <c r="E1443" s="344"/>
      <c r="F1443" s="15"/>
      <c r="G1443" s="345"/>
      <c r="H1443" s="13"/>
      <c r="I1443" s="13"/>
      <c r="J1443" s="17"/>
      <c r="K1443" s="17"/>
      <c r="L1443" s="17"/>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s="17"/>
      <c r="BS1443" s="17"/>
      <c r="BT1443" s="17"/>
      <c r="BU1443" s="17"/>
      <c r="BV1443" s="17"/>
      <c r="BW1443" s="17"/>
      <c r="BX1443" s="17"/>
      <c r="BY1443" s="17"/>
      <c r="BZ1443" s="17"/>
      <c r="CA1443" s="17"/>
    </row>
    <row r="1444" spans="1:79" s="16" customFormat="1" x14ac:dyDescent="0.2">
      <c r="A1444" s="15"/>
      <c r="C1444" s="17"/>
      <c r="D1444" s="15"/>
      <c r="E1444" s="344"/>
      <c r="F1444" s="15"/>
      <c r="G1444" s="345"/>
      <c r="H1444" s="13"/>
      <c r="I1444" s="13"/>
      <c r="J1444" s="17"/>
      <c r="K1444" s="17"/>
      <c r="L1444" s="17"/>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s="17"/>
      <c r="BS1444" s="17"/>
      <c r="BT1444" s="17"/>
      <c r="BU1444" s="17"/>
      <c r="BV1444" s="17"/>
      <c r="BW1444" s="17"/>
      <c r="BX1444" s="17"/>
      <c r="BY1444" s="17"/>
      <c r="BZ1444" s="17"/>
      <c r="CA1444" s="17"/>
    </row>
    <row r="1445" spans="1:79" s="16" customFormat="1" x14ac:dyDescent="0.2">
      <c r="A1445" s="15"/>
      <c r="C1445" s="17"/>
      <c r="D1445" s="15"/>
      <c r="E1445" s="344"/>
      <c r="F1445" s="15"/>
      <c r="G1445" s="345"/>
      <c r="H1445" s="13"/>
      <c r="I1445" s="13"/>
      <c r="J1445" s="17"/>
      <c r="K1445" s="17"/>
      <c r="L1445" s="17"/>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c r="BW1445" s="17"/>
      <c r="BX1445" s="17"/>
      <c r="BY1445" s="17"/>
      <c r="BZ1445" s="17"/>
      <c r="CA1445" s="17"/>
    </row>
    <row r="1446" spans="1:79" s="16" customFormat="1" x14ac:dyDescent="0.2">
      <c r="A1446" s="15"/>
      <c r="C1446" s="17"/>
      <c r="D1446" s="15"/>
      <c r="E1446" s="344"/>
      <c r="F1446" s="15"/>
      <c r="G1446" s="345"/>
      <c r="H1446" s="13"/>
      <c r="I1446" s="13"/>
      <c r="J1446" s="17"/>
      <c r="K1446" s="17"/>
      <c r="L1446" s="17"/>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c r="BW1446" s="17"/>
      <c r="BX1446" s="17"/>
      <c r="BY1446" s="17"/>
      <c r="BZ1446" s="17"/>
      <c r="CA1446" s="17"/>
    </row>
    <row r="1447" spans="1:79" s="16" customFormat="1" x14ac:dyDescent="0.2">
      <c r="A1447" s="15"/>
      <c r="C1447" s="17"/>
      <c r="D1447" s="15"/>
      <c r="E1447" s="344"/>
      <c r="F1447" s="15"/>
      <c r="G1447" s="345"/>
      <c r="H1447" s="13"/>
      <c r="I1447" s="13"/>
      <c r="J1447" s="17"/>
      <c r="K1447" s="17"/>
      <c r="L1447" s="17"/>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c r="BW1447" s="17"/>
      <c r="BX1447" s="17"/>
      <c r="BY1447" s="17"/>
      <c r="BZ1447" s="17"/>
      <c r="CA1447" s="17"/>
    </row>
    <row r="1448" spans="1:79" s="16" customFormat="1" x14ac:dyDescent="0.2">
      <c r="A1448" s="15"/>
      <c r="C1448" s="17"/>
      <c r="D1448" s="15"/>
      <c r="E1448" s="344"/>
      <c r="F1448" s="15"/>
      <c r="G1448" s="345"/>
      <c r="H1448" s="13"/>
      <c r="I1448" s="13"/>
      <c r="J1448" s="17"/>
      <c r="K1448" s="17"/>
      <c r="L1448" s="17"/>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c r="BW1448" s="17"/>
      <c r="BX1448" s="17"/>
      <c r="BY1448" s="17"/>
      <c r="BZ1448" s="17"/>
      <c r="CA1448" s="17"/>
    </row>
    <row r="1449" spans="1:79" s="16" customFormat="1" x14ac:dyDescent="0.2">
      <c r="A1449" s="15"/>
      <c r="C1449" s="17"/>
      <c r="D1449" s="15"/>
      <c r="E1449" s="344"/>
      <c r="F1449" s="15"/>
      <c r="G1449" s="345"/>
      <c r="H1449" s="13"/>
      <c r="I1449" s="13"/>
      <c r="J1449" s="17"/>
      <c r="K1449" s="17"/>
      <c r="L1449" s="17"/>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c r="BW1449" s="17"/>
      <c r="BX1449" s="17"/>
      <c r="BY1449" s="17"/>
      <c r="BZ1449" s="17"/>
      <c r="CA1449" s="17"/>
    </row>
  </sheetData>
  <sheetProtection algorithmName="SHA-512" hashValue="44sPr5w++CiOoHdOkkHdEpQnei018Mv0izhCJXRFoX2KDD2cVyOOxpkddoecW+fuziQbjZL1S5ZZd6MnD8XZwQ==" saltValue="/y1ZhyO+nNIgFldUhUnuRA==" spinCount="100000" sheet="1" formatCells="0"/>
  <autoFilter ref="A6:J979" xr:uid="{40E7ED19-6838-4A85-86C5-4FB995F51C02}">
    <filterColumn colId="1">
      <customFilters>
        <customFilter operator="notEqual" val=" "/>
      </customFilters>
    </filterColumn>
  </autoFilter>
  <conditionalFormatting sqref="A1:A1048576">
    <cfRule type="containsText" dxfId="7" priority="1" stopIfTrue="1" operator="containsText" text="V">
      <formula>NOT(ISERROR(SEARCH("V",A1)))</formula>
    </cfRule>
    <cfRule type="containsText" dxfId="6" priority="2" stopIfTrue="1" operator="containsText" text="z">
      <formula>NOT(ISERROR(SEARCH("z",A1)))</formula>
    </cfRule>
  </conditionalFormatting>
  <conditionalFormatting sqref="I279:I280 I407 I422">
    <cfRule type="cellIs" dxfId="5" priority="3" stopIfTrue="1" operator="equal">
      <formula>0</formula>
    </cfRule>
  </conditionalFormatting>
  <conditionalFormatting sqref="J968:J992">
    <cfRule type="cellIs" dxfId="4" priority="4" stopIfTrue="1" operator="equal">
      <formula>0</formula>
    </cfRule>
  </conditionalFormatting>
  <pageMargins left="0.78749999999999998" right="0.78749999999999998" top="1.0527777777777778" bottom="1.0527777777777778" header="0.78749999999999998" footer="0.78749999999999998"/>
  <pageSetup paperSize="9" scale="61" firstPageNumber="0" orientation="portrait" horizontalDpi="300" verticalDpi="300" r:id="rId1"/>
  <headerFooter alignWithMargins="0">
    <oddHeader>&amp;C&amp;"Times New Roman,Uobičajeno"&amp;12&amp;A</oddHeader>
    <oddFooter>&amp;C&amp;"Times New Roman,Uobičajeno"&amp;12Page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95FA-2433-45A2-A672-9B7693A02208}">
  <sheetPr filterMode="1">
    <tabColor indexed="47"/>
  </sheetPr>
  <dimension ref="A1:J628"/>
  <sheetViews>
    <sheetView topLeftCell="A156" zoomScale="115" zoomScaleNormal="115" zoomScaleSheetLayoutView="130" workbookViewId="0">
      <pane xSplit="7" topLeftCell="H1" activePane="topRight" state="frozen"/>
      <selection pane="topRight" activeCell="H183" sqref="H183"/>
    </sheetView>
  </sheetViews>
  <sheetFormatPr defaultColWidth="8.7109375" defaultRowHeight="11.25" x14ac:dyDescent="0.2"/>
  <cols>
    <col min="1" max="1" width="7.7109375" style="228" customWidth="1"/>
    <col min="2" max="2" width="8.7109375" style="41"/>
    <col min="3" max="3" width="8.7109375" style="225"/>
    <col min="4" max="4" width="6.85546875" style="15" customWidth="1"/>
    <col min="5" max="5" width="56.28515625" style="17" customWidth="1"/>
    <col min="6" max="6" width="7.42578125" style="225" customWidth="1"/>
    <col min="7" max="7" width="8.5703125" style="226" customWidth="1"/>
    <col min="8" max="8" width="11.85546875" style="227" customWidth="1"/>
    <col min="9" max="9" width="13.42578125" style="227" customWidth="1"/>
    <col min="10" max="10" width="12.42578125" style="41" customWidth="1"/>
    <col min="11" max="256" width="8.7109375" style="41"/>
    <col min="257" max="257" width="9.140625" style="41" customWidth="1"/>
    <col min="258" max="259" width="8.7109375" style="41"/>
    <col min="260" max="260" width="6.85546875" style="41" customWidth="1"/>
    <col min="261" max="261" width="56.28515625" style="41" customWidth="1"/>
    <col min="262" max="262" width="7.42578125" style="41" customWidth="1"/>
    <col min="263" max="263" width="8.5703125" style="41" customWidth="1"/>
    <col min="264" max="264" width="11.85546875" style="41" customWidth="1"/>
    <col min="265" max="265" width="13.42578125" style="41" customWidth="1"/>
    <col min="266" max="266" width="12.42578125" style="41" customWidth="1"/>
    <col min="267" max="512" width="8.7109375" style="41"/>
    <col min="513" max="513" width="9.140625" style="41" customWidth="1"/>
    <col min="514" max="515" width="8.7109375" style="41"/>
    <col min="516" max="516" width="6.85546875" style="41" customWidth="1"/>
    <col min="517" max="517" width="56.28515625" style="41" customWidth="1"/>
    <col min="518" max="518" width="7.42578125" style="41" customWidth="1"/>
    <col min="519" max="519" width="8.5703125" style="41" customWidth="1"/>
    <col min="520" max="520" width="11.85546875" style="41" customWidth="1"/>
    <col min="521" max="521" width="13.42578125" style="41" customWidth="1"/>
    <col min="522" max="522" width="12.42578125" style="41" customWidth="1"/>
    <col min="523" max="768" width="8.7109375" style="41"/>
    <col min="769" max="769" width="9.140625" style="41" customWidth="1"/>
    <col min="770" max="771" width="8.7109375" style="41"/>
    <col min="772" max="772" width="6.85546875" style="41" customWidth="1"/>
    <col min="773" max="773" width="56.28515625" style="41" customWidth="1"/>
    <col min="774" max="774" width="7.42578125" style="41" customWidth="1"/>
    <col min="775" max="775" width="8.5703125" style="41" customWidth="1"/>
    <col min="776" max="776" width="11.85546875" style="41" customWidth="1"/>
    <col min="777" max="777" width="13.42578125" style="41" customWidth="1"/>
    <col min="778" max="778" width="12.42578125" style="41" customWidth="1"/>
    <col min="779" max="1024" width="8.7109375" style="41"/>
    <col min="1025" max="1025" width="9.140625" style="41" customWidth="1"/>
    <col min="1026" max="1027" width="8.7109375" style="41"/>
    <col min="1028" max="1028" width="6.85546875" style="41" customWidth="1"/>
    <col min="1029" max="1029" width="56.28515625" style="41" customWidth="1"/>
    <col min="1030" max="1030" width="7.42578125" style="41" customWidth="1"/>
    <col min="1031" max="1031" width="8.5703125" style="41" customWidth="1"/>
    <col min="1032" max="1032" width="11.85546875" style="41" customWidth="1"/>
    <col min="1033" max="1033" width="13.42578125" style="41" customWidth="1"/>
    <col min="1034" max="1034" width="12.42578125" style="41" customWidth="1"/>
    <col min="1035" max="1280" width="8.7109375" style="41"/>
    <col min="1281" max="1281" width="9.140625" style="41" customWidth="1"/>
    <col min="1282" max="1283" width="8.7109375" style="41"/>
    <col min="1284" max="1284" width="6.85546875" style="41" customWidth="1"/>
    <col min="1285" max="1285" width="56.28515625" style="41" customWidth="1"/>
    <col min="1286" max="1286" width="7.42578125" style="41" customWidth="1"/>
    <col min="1287" max="1287" width="8.5703125" style="41" customWidth="1"/>
    <col min="1288" max="1288" width="11.85546875" style="41" customWidth="1"/>
    <col min="1289" max="1289" width="13.42578125" style="41" customWidth="1"/>
    <col min="1290" max="1290" width="12.42578125" style="41" customWidth="1"/>
    <col min="1291" max="1536" width="8.7109375" style="41"/>
    <col min="1537" max="1537" width="9.140625" style="41" customWidth="1"/>
    <col min="1538" max="1539" width="8.7109375" style="41"/>
    <col min="1540" max="1540" width="6.85546875" style="41" customWidth="1"/>
    <col min="1541" max="1541" width="56.28515625" style="41" customWidth="1"/>
    <col min="1542" max="1542" width="7.42578125" style="41" customWidth="1"/>
    <col min="1543" max="1543" width="8.5703125" style="41" customWidth="1"/>
    <col min="1544" max="1544" width="11.85546875" style="41" customWidth="1"/>
    <col min="1545" max="1545" width="13.42578125" style="41" customWidth="1"/>
    <col min="1546" max="1546" width="12.42578125" style="41" customWidth="1"/>
    <col min="1547" max="1792" width="8.7109375" style="41"/>
    <col min="1793" max="1793" width="9.140625" style="41" customWidth="1"/>
    <col min="1794" max="1795" width="8.7109375" style="41"/>
    <col min="1796" max="1796" width="6.85546875" style="41" customWidth="1"/>
    <col min="1797" max="1797" width="56.28515625" style="41" customWidth="1"/>
    <col min="1798" max="1798" width="7.42578125" style="41" customWidth="1"/>
    <col min="1799" max="1799" width="8.5703125" style="41" customWidth="1"/>
    <col min="1800" max="1800" width="11.85546875" style="41" customWidth="1"/>
    <col min="1801" max="1801" width="13.42578125" style="41" customWidth="1"/>
    <col min="1802" max="1802" width="12.42578125" style="41" customWidth="1"/>
    <col min="1803" max="2048" width="8.7109375" style="41"/>
    <col min="2049" max="2049" width="9.140625" style="41" customWidth="1"/>
    <col min="2050" max="2051" width="8.7109375" style="41"/>
    <col min="2052" max="2052" width="6.85546875" style="41" customWidth="1"/>
    <col min="2053" max="2053" width="56.28515625" style="41" customWidth="1"/>
    <col min="2054" max="2054" width="7.42578125" style="41" customWidth="1"/>
    <col min="2055" max="2055" width="8.5703125" style="41" customWidth="1"/>
    <col min="2056" max="2056" width="11.85546875" style="41" customWidth="1"/>
    <col min="2057" max="2057" width="13.42578125" style="41" customWidth="1"/>
    <col min="2058" max="2058" width="12.42578125" style="41" customWidth="1"/>
    <col min="2059" max="2304" width="8.7109375" style="41"/>
    <col min="2305" max="2305" width="9.140625" style="41" customWidth="1"/>
    <col min="2306" max="2307" width="8.7109375" style="41"/>
    <col min="2308" max="2308" width="6.85546875" style="41" customWidth="1"/>
    <col min="2309" max="2309" width="56.28515625" style="41" customWidth="1"/>
    <col min="2310" max="2310" width="7.42578125" style="41" customWidth="1"/>
    <col min="2311" max="2311" width="8.5703125" style="41" customWidth="1"/>
    <col min="2312" max="2312" width="11.85546875" style="41" customWidth="1"/>
    <col min="2313" max="2313" width="13.42578125" style="41" customWidth="1"/>
    <col min="2314" max="2314" width="12.42578125" style="41" customWidth="1"/>
    <col min="2315" max="2560" width="8.7109375" style="41"/>
    <col min="2561" max="2561" width="9.140625" style="41" customWidth="1"/>
    <col min="2562" max="2563" width="8.7109375" style="41"/>
    <col min="2564" max="2564" width="6.85546875" style="41" customWidth="1"/>
    <col min="2565" max="2565" width="56.28515625" style="41" customWidth="1"/>
    <col min="2566" max="2566" width="7.42578125" style="41" customWidth="1"/>
    <col min="2567" max="2567" width="8.5703125" style="41" customWidth="1"/>
    <col min="2568" max="2568" width="11.85546875" style="41" customWidth="1"/>
    <col min="2569" max="2569" width="13.42578125" style="41" customWidth="1"/>
    <col min="2570" max="2570" width="12.42578125" style="41" customWidth="1"/>
    <col min="2571" max="2816" width="8.7109375" style="41"/>
    <col min="2817" max="2817" width="9.140625" style="41" customWidth="1"/>
    <col min="2818" max="2819" width="8.7109375" style="41"/>
    <col min="2820" max="2820" width="6.85546875" style="41" customWidth="1"/>
    <col min="2821" max="2821" width="56.28515625" style="41" customWidth="1"/>
    <col min="2822" max="2822" width="7.42578125" style="41" customWidth="1"/>
    <col min="2823" max="2823" width="8.5703125" style="41" customWidth="1"/>
    <col min="2824" max="2824" width="11.85546875" style="41" customWidth="1"/>
    <col min="2825" max="2825" width="13.42578125" style="41" customWidth="1"/>
    <col min="2826" max="2826" width="12.42578125" style="41" customWidth="1"/>
    <col min="2827" max="3072" width="8.7109375" style="41"/>
    <col min="3073" max="3073" width="9.140625" style="41" customWidth="1"/>
    <col min="3074" max="3075" width="8.7109375" style="41"/>
    <col min="3076" max="3076" width="6.85546875" style="41" customWidth="1"/>
    <col min="3077" max="3077" width="56.28515625" style="41" customWidth="1"/>
    <col min="3078" max="3078" width="7.42578125" style="41" customWidth="1"/>
    <col min="3079" max="3079" width="8.5703125" style="41" customWidth="1"/>
    <col min="3080" max="3080" width="11.85546875" style="41" customWidth="1"/>
    <col min="3081" max="3081" width="13.42578125" style="41" customWidth="1"/>
    <col min="3082" max="3082" width="12.42578125" style="41" customWidth="1"/>
    <col min="3083" max="3328" width="8.7109375" style="41"/>
    <col min="3329" max="3329" width="9.140625" style="41" customWidth="1"/>
    <col min="3330" max="3331" width="8.7109375" style="41"/>
    <col min="3332" max="3332" width="6.85546875" style="41" customWidth="1"/>
    <col min="3333" max="3333" width="56.28515625" style="41" customWidth="1"/>
    <col min="3334" max="3334" width="7.42578125" style="41" customWidth="1"/>
    <col min="3335" max="3335" width="8.5703125" style="41" customWidth="1"/>
    <col min="3336" max="3336" width="11.85546875" style="41" customWidth="1"/>
    <col min="3337" max="3337" width="13.42578125" style="41" customWidth="1"/>
    <col min="3338" max="3338" width="12.42578125" style="41" customWidth="1"/>
    <col min="3339" max="3584" width="8.7109375" style="41"/>
    <col min="3585" max="3585" width="9.140625" style="41" customWidth="1"/>
    <col min="3586" max="3587" width="8.7109375" style="41"/>
    <col min="3588" max="3588" width="6.85546875" style="41" customWidth="1"/>
    <col min="3589" max="3589" width="56.28515625" style="41" customWidth="1"/>
    <col min="3590" max="3590" width="7.42578125" style="41" customWidth="1"/>
    <col min="3591" max="3591" width="8.5703125" style="41" customWidth="1"/>
    <col min="3592" max="3592" width="11.85546875" style="41" customWidth="1"/>
    <col min="3593" max="3593" width="13.42578125" style="41" customWidth="1"/>
    <col min="3594" max="3594" width="12.42578125" style="41" customWidth="1"/>
    <col min="3595" max="3840" width="8.7109375" style="41"/>
    <col min="3841" max="3841" width="9.140625" style="41" customWidth="1"/>
    <col min="3842" max="3843" width="8.7109375" style="41"/>
    <col min="3844" max="3844" width="6.85546875" style="41" customWidth="1"/>
    <col min="3845" max="3845" width="56.28515625" style="41" customWidth="1"/>
    <col min="3846" max="3846" width="7.42578125" style="41" customWidth="1"/>
    <col min="3847" max="3847" width="8.5703125" style="41" customWidth="1"/>
    <col min="3848" max="3848" width="11.85546875" style="41" customWidth="1"/>
    <col min="3849" max="3849" width="13.42578125" style="41" customWidth="1"/>
    <col min="3850" max="3850" width="12.42578125" style="41" customWidth="1"/>
    <col min="3851" max="4096" width="8.7109375" style="41"/>
    <col min="4097" max="4097" width="9.140625" style="41" customWidth="1"/>
    <col min="4098" max="4099" width="8.7109375" style="41"/>
    <col min="4100" max="4100" width="6.85546875" style="41" customWidth="1"/>
    <col min="4101" max="4101" width="56.28515625" style="41" customWidth="1"/>
    <col min="4102" max="4102" width="7.42578125" style="41" customWidth="1"/>
    <col min="4103" max="4103" width="8.5703125" style="41" customWidth="1"/>
    <col min="4104" max="4104" width="11.85546875" style="41" customWidth="1"/>
    <col min="4105" max="4105" width="13.42578125" style="41" customWidth="1"/>
    <col min="4106" max="4106" width="12.42578125" style="41" customWidth="1"/>
    <col min="4107" max="4352" width="8.7109375" style="41"/>
    <col min="4353" max="4353" width="9.140625" style="41" customWidth="1"/>
    <col min="4354" max="4355" width="8.7109375" style="41"/>
    <col min="4356" max="4356" width="6.85546875" style="41" customWidth="1"/>
    <col min="4357" max="4357" width="56.28515625" style="41" customWidth="1"/>
    <col min="4358" max="4358" width="7.42578125" style="41" customWidth="1"/>
    <col min="4359" max="4359" width="8.5703125" style="41" customWidth="1"/>
    <col min="4360" max="4360" width="11.85546875" style="41" customWidth="1"/>
    <col min="4361" max="4361" width="13.42578125" style="41" customWidth="1"/>
    <col min="4362" max="4362" width="12.42578125" style="41" customWidth="1"/>
    <col min="4363" max="4608" width="8.7109375" style="41"/>
    <col min="4609" max="4609" width="9.140625" style="41" customWidth="1"/>
    <col min="4610" max="4611" width="8.7109375" style="41"/>
    <col min="4612" max="4612" width="6.85546875" style="41" customWidth="1"/>
    <col min="4613" max="4613" width="56.28515625" style="41" customWidth="1"/>
    <col min="4614" max="4614" width="7.42578125" style="41" customWidth="1"/>
    <col min="4615" max="4615" width="8.5703125" style="41" customWidth="1"/>
    <col min="4616" max="4616" width="11.85546875" style="41" customWidth="1"/>
    <col min="4617" max="4617" width="13.42578125" style="41" customWidth="1"/>
    <col min="4618" max="4618" width="12.42578125" style="41" customWidth="1"/>
    <col min="4619" max="4864" width="8.7109375" style="41"/>
    <col min="4865" max="4865" width="9.140625" style="41" customWidth="1"/>
    <col min="4866" max="4867" width="8.7109375" style="41"/>
    <col min="4868" max="4868" width="6.85546875" style="41" customWidth="1"/>
    <col min="4869" max="4869" width="56.28515625" style="41" customWidth="1"/>
    <col min="4870" max="4870" width="7.42578125" style="41" customWidth="1"/>
    <col min="4871" max="4871" width="8.5703125" style="41" customWidth="1"/>
    <col min="4872" max="4872" width="11.85546875" style="41" customWidth="1"/>
    <col min="4873" max="4873" width="13.42578125" style="41" customWidth="1"/>
    <col min="4874" max="4874" width="12.42578125" style="41" customWidth="1"/>
    <col min="4875" max="5120" width="8.7109375" style="41"/>
    <col min="5121" max="5121" width="9.140625" style="41" customWidth="1"/>
    <col min="5122" max="5123" width="8.7109375" style="41"/>
    <col min="5124" max="5124" width="6.85546875" style="41" customWidth="1"/>
    <col min="5125" max="5125" width="56.28515625" style="41" customWidth="1"/>
    <col min="5126" max="5126" width="7.42578125" style="41" customWidth="1"/>
    <col min="5127" max="5127" width="8.5703125" style="41" customWidth="1"/>
    <col min="5128" max="5128" width="11.85546875" style="41" customWidth="1"/>
    <col min="5129" max="5129" width="13.42578125" style="41" customWidth="1"/>
    <col min="5130" max="5130" width="12.42578125" style="41" customWidth="1"/>
    <col min="5131" max="5376" width="8.7109375" style="41"/>
    <col min="5377" max="5377" width="9.140625" style="41" customWidth="1"/>
    <col min="5378" max="5379" width="8.7109375" style="41"/>
    <col min="5380" max="5380" width="6.85546875" style="41" customWidth="1"/>
    <col min="5381" max="5381" width="56.28515625" style="41" customWidth="1"/>
    <col min="5382" max="5382" width="7.42578125" style="41" customWidth="1"/>
    <col min="5383" max="5383" width="8.5703125" style="41" customWidth="1"/>
    <col min="5384" max="5384" width="11.85546875" style="41" customWidth="1"/>
    <col min="5385" max="5385" width="13.42578125" style="41" customWidth="1"/>
    <col min="5386" max="5386" width="12.42578125" style="41" customWidth="1"/>
    <col min="5387" max="5632" width="8.7109375" style="41"/>
    <col min="5633" max="5633" width="9.140625" style="41" customWidth="1"/>
    <col min="5634" max="5635" width="8.7109375" style="41"/>
    <col min="5636" max="5636" width="6.85546875" style="41" customWidth="1"/>
    <col min="5637" max="5637" width="56.28515625" style="41" customWidth="1"/>
    <col min="5638" max="5638" width="7.42578125" style="41" customWidth="1"/>
    <col min="5639" max="5639" width="8.5703125" style="41" customWidth="1"/>
    <col min="5640" max="5640" width="11.85546875" style="41" customWidth="1"/>
    <col min="5641" max="5641" width="13.42578125" style="41" customWidth="1"/>
    <col min="5642" max="5642" width="12.42578125" style="41" customWidth="1"/>
    <col min="5643" max="5888" width="8.7109375" style="41"/>
    <col min="5889" max="5889" width="9.140625" style="41" customWidth="1"/>
    <col min="5890" max="5891" width="8.7109375" style="41"/>
    <col min="5892" max="5892" width="6.85546875" style="41" customWidth="1"/>
    <col min="5893" max="5893" width="56.28515625" style="41" customWidth="1"/>
    <col min="5894" max="5894" width="7.42578125" style="41" customWidth="1"/>
    <col min="5895" max="5895" width="8.5703125" style="41" customWidth="1"/>
    <col min="5896" max="5896" width="11.85546875" style="41" customWidth="1"/>
    <col min="5897" max="5897" width="13.42578125" style="41" customWidth="1"/>
    <col min="5898" max="5898" width="12.42578125" style="41" customWidth="1"/>
    <col min="5899" max="6144" width="8.7109375" style="41"/>
    <col min="6145" max="6145" width="9.140625" style="41" customWidth="1"/>
    <col min="6146" max="6147" width="8.7109375" style="41"/>
    <col min="6148" max="6148" width="6.85546875" style="41" customWidth="1"/>
    <col min="6149" max="6149" width="56.28515625" style="41" customWidth="1"/>
    <col min="6150" max="6150" width="7.42578125" style="41" customWidth="1"/>
    <col min="6151" max="6151" width="8.5703125" style="41" customWidth="1"/>
    <col min="6152" max="6152" width="11.85546875" style="41" customWidth="1"/>
    <col min="6153" max="6153" width="13.42578125" style="41" customWidth="1"/>
    <col min="6154" max="6154" width="12.42578125" style="41" customWidth="1"/>
    <col min="6155" max="6400" width="8.7109375" style="41"/>
    <col min="6401" max="6401" width="9.140625" style="41" customWidth="1"/>
    <col min="6402" max="6403" width="8.7109375" style="41"/>
    <col min="6404" max="6404" width="6.85546875" style="41" customWidth="1"/>
    <col min="6405" max="6405" width="56.28515625" style="41" customWidth="1"/>
    <col min="6406" max="6406" width="7.42578125" style="41" customWidth="1"/>
    <col min="6407" max="6407" width="8.5703125" style="41" customWidth="1"/>
    <col min="6408" max="6408" width="11.85546875" style="41" customWidth="1"/>
    <col min="6409" max="6409" width="13.42578125" style="41" customWidth="1"/>
    <col min="6410" max="6410" width="12.42578125" style="41" customWidth="1"/>
    <col min="6411" max="6656" width="8.7109375" style="41"/>
    <col min="6657" max="6657" width="9.140625" style="41" customWidth="1"/>
    <col min="6658" max="6659" width="8.7109375" style="41"/>
    <col min="6660" max="6660" width="6.85546875" style="41" customWidth="1"/>
    <col min="6661" max="6661" width="56.28515625" style="41" customWidth="1"/>
    <col min="6662" max="6662" width="7.42578125" style="41" customWidth="1"/>
    <col min="6663" max="6663" width="8.5703125" style="41" customWidth="1"/>
    <col min="6664" max="6664" width="11.85546875" style="41" customWidth="1"/>
    <col min="6665" max="6665" width="13.42578125" style="41" customWidth="1"/>
    <col min="6666" max="6666" width="12.42578125" style="41" customWidth="1"/>
    <col min="6667" max="6912" width="8.7109375" style="41"/>
    <col min="6913" max="6913" width="9.140625" style="41" customWidth="1"/>
    <col min="6914" max="6915" width="8.7109375" style="41"/>
    <col min="6916" max="6916" width="6.85546875" style="41" customWidth="1"/>
    <col min="6917" max="6917" width="56.28515625" style="41" customWidth="1"/>
    <col min="6918" max="6918" width="7.42578125" style="41" customWidth="1"/>
    <col min="6919" max="6919" width="8.5703125" style="41" customWidth="1"/>
    <col min="6920" max="6920" width="11.85546875" style="41" customWidth="1"/>
    <col min="6921" max="6921" width="13.42578125" style="41" customWidth="1"/>
    <col min="6922" max="6922" width="12.42578125" style="41" customWidth="1"/>
    <col min="6923" max="7168" width="8.7109375" style="41"/>
    <col min="7169" max="7169" width="9.140625" style="41" customWidth="1"/>
    <col min="7170" max="7171" width="8.7109375" style="41"/>
    <col min="7172" max="7172" width="6.85546875" style="41" customWidth="1"/>
    <col min="7173" max="7173" width="56.28515625" style="41" customWidth="1"/>
    <col min="7174" max="7174" width="7.42578125" style="41" customWidth="1"/>
    <col min="7175" max="7175" width="8.5703125" style="41" customWidth="1"/>
    <col min="7176" max="7176" width="11.85546875" style="41" customWidth="1"/>
    <col min="7177" max="7177" width="13.42578125" style="41" customWidth="1"/>
    <col min="7178" max="7178" width="12.42578125" style="41" customWidth="1"/>
    <col min="7179" max="7424" width="8.7109375" style="41"/>
    <col min="7425" max="7425" width="9.140625" style="41" customWidth="1"/>
    <col min="7426" max="7427" width="8.7109375" style="41"/>
    <col min="7428" max="7428" width="6.85546875" style="41" customWidth="1"/>
    <col min="7429" max="7429" width="56.28515625" style="41" customWidth="1"/>
    <col min="7430" max="7430" width="7.42578125" style="41" customWidth="1"/>
    <col min="7431" max="7431" width="8.5703125" style="41" customWidth="1"/>
    <col min="7432" max="7432" width="11.85546875" style="41" customWidth="1"/>
    <col min="7433" max="7433" width="13.42578125" style="41" customWidth="1"/>
    <col min="7434" max="7434" width="12.42578125" style="41" customWidth="1"/>
    <col min="7435" max="7680" width="8.7109375" style="41"/>
    <col min="7681" max="7681" width="9.140625" style="41" customWidth="1"/>
    <col min="7682" max="7683" width="8.7109375" style="41"/>
    <col min="7684" max="7684" width="6.85546875" style="41" customWidth="1"/>
    <col min="7685" max="7685" width="56.28515625" style="41" customWidth="1"/>
    <col min="7686" max="7686" width="7.42578125" style="41" customWidth="1"/>
    <col min="7687" max="7687" width="8.5703125" style="41" customWidth="1"/>
    <col min="7688" max="7688" width="11.85546875" style="41" customWidth="1"/>
    <col min="7689" max="7689" width="13.42578125" style="41" customWidth="1"/>
    <col min="7690" max="7690" width="12.42578125" style="41" customWidth="1"/>
    <col min="7691" max="7936" width="8.7109375" style="41"/>
    <col min="7937" max="7937" width="9.140625" style="41" customWidth="1"/>
    <col min="7938" max="7939" width="8.7109375" style="41"/>
    <col min="7940" max="7940" width="6.85546875" style="41" customWidth="1"/>
    <col min="7941" max="7941" width="56.28515625" style="41" customWidth="1"/>
    <col min="7942" max="7942" width="7.42578125" style="41" customWidth="1"/>
    <col min="7943" max="7943" width="8.5703125" style="41" customWidth="1"/>
    <col min="7944" max="7944" width="11.85546875" style="41" customWidth="1"/>
    <col min="7945" max="7945" width="13.42578125" style="41" customWidth="1"/>
    <col min="7946" max="7946" width="12.42578125" style="41" customWidth="1"/>
    <col min="7947" max="8192" width="8.7109375" style="41"/>
    <col min="8193" max="8193" width="9.140625" style="41" customWidth="1"/>
    <col min="8194" max="8195" width="8.7109375" style="41"/>
    <col min="8196" max="8196" width="6.85546875" style="41" customWidth="1"/>
    <col min="8197" max="8197" width="56.28515625" style="41" customWidth="1"/>
    <col min="8198" max="8198" width="7.42578125" style="41" customWidth="1"/>
    <col min="8199" max="8199" width="8.5703125" style="41" customWidth="1"/>
    <col min="8200" max="8200" width="11.85546875" style="41" customWidth="1"/>
    <col min="8201" max="8201" width="13.42578125" style="41" customWidth="1"/>
    <col min="8202" max="8202" width="12.42578125" style="41" customWidth="1"/>
    <col min="8203" max="8448" width="8.7109375" style="41"/>
    <col min="8449" max="8449" width="9.140625" style="41" customWidth="1"/>
    <col min="8450" max="8451" width="8.7109375" style="41"/>
    <col min="8452" max="8452" width="6.85546875" style="41" customWidth="1"/>
    <col min="8453" max="8453" width="56.28515625" style="41" customWidth="1"/>
    <col min="8454" max="8454" width="7.42578125" style="41" customWidth="1"/>
    <col min="8455" max="8455" width="8.5703125" style="41" customWidth="1"/>
    <col min="8456" max="8456" width="11.85546875" style="41" customWidth="1"/>
    <col min="8457" max="8457" width="13.42578125" style="41" customWidth="1"/>
    <col min="8458" max="8458" width="12.42578125" style="41" customWidth="1"/>
    <col min="8459" max="8704" width="8.7109375" style="41"/>
    <col min="8705" max="8705" width="9.140625" style="41" customWidth="1"/>
    <col min="8706" max="8707" width="8.7109375" style="41"/>
    <col min="8708" max="8708" width="6.85546875" style="41" customWidth="1"/>
    <col min="8709" max="8709" width="56.28515625" style="41" customWidth="1"/>
    <col min="8710" max="8710" width="7.42578125" style="41" customWidth="1"/>
    <col min="8711" max="8711" width="8.5703125" style="41" customWidth="1"/>
    <col min="8712" max="8712" width="11.85546875" style="41" customWidth="1"/>
    <col min="8713" max="8713" width="13.42578125" style="41" customWidth="1"/>
    <col min="8714" max="8714" width="12.42578125" style="41" customWidth="1"/>
    <col min="8715" max="8960" width="8.7109375" style="41"/>
    <col min="8961" max="8961" width="9.140625" style="41" customWidth="1"/>
    <col min="8962" max="8963" width="8.7109375" style="41"/>
    <col min="8964" max="8964" width="6.85546875" style="41" customWidth="1"/>
    <col min="8965" max="8965" width="56.28515625" style="41" customWidth="1"/>
    <col min="8966" max="8966" width="7.42578125" style="41" customWidth="1"/>
    <col min="8967" max="8967" width="8.5703125" style="41" customWidth="1"/>
    <col min="8968" max="8968" width="11.85546875" style="41" customWidth="1"/>
    <col min="8969" max="8969" width="13.42578125" style="41" customWidth="1"/>
    <col min="8970" max="8970" width="12.42578125" style="41" customWidth="1"/>
    <col min="8971" max="9216" width="8.7109375" style="41"/>
    <col min="9217" max="9217" width="9.140625" style="41" customWidth="1"/>
    <col min="9218" max="9219" width="8.7109375" style="41"/>
    <col min="9220" max="9220" width="6.85546875" style="41" customWidth="1"/>
    <col min="9221" max="9221" width="56.28515625" style="41" customWidth="1"/>
    <col min="9222" max="9222" width="7.42578125" style="41" customWidth="1"/>
    <col min="9223" max="9223" width="8.5703125" style="41" customWidth="1"/>
    <col min="9224" max="9224" width="11.85546875" style="41" customWidth="1"/>
    <col min="9225" max="9225" width="13.42578125" style="41" customWidth="1"/>
    <col min="9226" max="9226" width="12.42578125" style="41" customWidth="1"/>
    <col min="9227" max="9472" width="8.7109375" style="41"/>
    <col min="9473" max="9473" width="9.140625" style="41" customWidth="1"/>
    <col min="9474" max="9475" width="8.7109375" style="41"/>
    <col min="9476" max="9476" width="6.85546875" style="41" customWidth="1"/>
    <col min="9477" max="9477" width="56.28515625" style="41" customWidth="1"/>
    <col min="9478" max="9478" width="7.42578125" style="41" customWidth="1"/>
    <col min="9479" max="9479" width="8.5703125" style="41" customWidth="1"/>
    <col min="9480" max="9480" width="11.85546875" style="41" customWidth="1"/>
    <col min="9481" max="9481" width="13.42578125" style="41" customWidth="1"/>
    <col min="9482" max="9482" width="12.42578125" style="41" customWidth="1"/>
    <col min="9483" max="9728" width="8.7109375" style="41"/>
    <col min="9729" max="9729" width="9.140625" style="41" customWidth="1"/>
    <col min="9730" max="9731" width="8.7109375" style="41"/>
    <col min="9732" max="9732" width="6.85546875" style="41" customWidth="1"/>
    <col min="9733" max="9733" width="56.28515625" style="41" customWidth="1"/>
    <col min="9734" max="9734" width="7.42578125" style="41" customWidth="1"/>
    <col min="9735" max="9735" width="8.5703125" style="41" customWidth="1"/>
    <col min="9736" max="9736" width="11.85546875" style="41" customWidth="1"/>
    <col min="9737" max="9737" width="13.42578125" style="41" customWidth="1"/>
    <col min="9738" max="9738" width="12.42578125" style="41" customWidth="1"/>
    <col min="9739" max="9984" width="8.7109375" style="41"/>
    <col min="9985" max="9985" width="9.140625" style="41" customWidth="1"/>
    <col min="9986" max="9987" width="8.7109375" style="41"/>
    <col min="9988" max="9988" width="6.85546875" style="41" customWidth="1"/>
    <col min="9989" max="9989" width="56.28515625" style="41" customWidth="1"/>
    <col min="9990" max="9990" width="7.42578125" style="41" customWidth="1"/>
    <col min="9991" max="9991" width="8.5703125" style="41" customWidth="1"/>
    <col min="9992" max="9992" width="11.85546875" style="41" customWidth="1"/>
    <col min="9993" max="9993" width="13.42578125" style="41" customWidth="1"/>
    <col min="9994" max="9994" width="12.42578125" style="41" customWidth="1"/>
    <col min="9995" max="10240" width="8.7109375" style="41"/>
    <col min="10241" max="10241" width="9.140625" style="41" customWidth="1"/>
    <col min="10242" max="10243" width="8.7109375" style="41"/>
    <col min="10244" max="10244" width="6.85546875" style="41" customWidth="1"/>
    <col min="10245" max="10245" width="56.28515625" style="41" customWidth="1"/>
    <col min="10246" max="10246" width="7.42578125" style="41" customWidth="1"/>
    <col min="10247" max="10247" width="8.5703125" style="41" customWidth="1"/>
    <col min="10248" max="10248" width="11.85546875" style="41" customWidth="1"/>
    <col min="10249" max="10249" width="13.42578125" style="41" customWidth="1"/>
    <col min="10250" max="10250" width="12.42578125" style="41" customWidth="1"/>
    <col min="10251" max="10496" width="8.7109375" style="41"/>
    <col min="10497" max="10497" width="9.140625" style="41" customWidth="1"/>
    <col min="10498" max="10499" width="8.7109375" style="41"/>
    <col min="10500" max="10500" width="6.85546875" style="41" customWidth="1"/>
    <col min="10501" max="10501" width="56.28515625" style="41" customWidth="1"/>
    <col min="10502" max="10502" width="7.42578125" style="41" customWidth="1"/>
    <col min="10503" max="10503" width="8.5703125" style="41" customWidth="1"/>
    <col min="10504" max="10504" width="11.85546875" style="41" customWidth="1"/>
    <col min="10505" max="10505" width="13.42578125" style="41" customWidth="1"/>
    <col min="10506" max="10506" width="12.42578125" style="41" customWidth="1"/>
    <col min="10507" max="10752" width="8.7109375" style="41"/>
    <col min="10753" max="10753" width="9.140625" style="41" customWidth="1"/>
    <col min="10754" max="10755" width="8.7109375" style="41"/>
    <col min="10756" max="10756" width="6.85546875" style="41" customWidth="1"/>
    <col min="10757" max="10757" width="56.28515625" style="41" customWidth="1"/>
    <col min="10758" max="10758" width="7.42578125" style="41" customWidth="1"/>
    <col min="10759" max="10759" width="8.5703125" style="41" customWidth="1"/>
    <col min="10760" max="10760" width="11.85546875" style="41" customWidth="1"/>
    <col min="10761" max="10761" width="13.42578125" style="41" customWidth="1"/>
    <col min="10762" max="10762" width="12.42578125" style="41" customWidth="1"/>
    <col min="10763" max="11008" width="8.7109375" style="41"/>
    <col min="11009" max="11009" width="9.140625" style="41" customWidth="1"/>
    <col min="11010" max="11011" width="8.7109375" style="41"/>
    <col min="11012" max="11012" width="6.85546875" style="41" customWidth="1"/>
    <col min="11013" max="11013" width="56.28515625" style="41" customWidth="1"/>
    <col min="11014" max="11014" width="7.42578125" style="41" customWidth="1"/>
    <col min="11015" max="11015" width="8.5703125" style="41" customWidth="1"/>
    <col min="11016" max="11016" width="11.85546875" style="41" customWidth="1"/>
    <col min="11017" max="11017" width="13.42578125" style="41" customWidth="1"/>
    <col min="11018" max="11018" width="12.42578125" style="41" customWidth="1"/>
    <col min="11019" max="11264" width="8.7109375" style="41"/>
    <col min="11265" max="11265" width="9.140625" style="41" customWidth="1"/>
    <col min="11266" max="11267" width="8.7109375" style="41"/>
    <col min="11268" max="11268" width="6.85546875" style="41" customWidth="1"/>
    <col min="11269" max="11269" width="56.28515625" style="41" customWidth="1"/>
    <col min="11270" max="11270" width="7.42578125" style="41" customWidth="1"/>
    <col min="11271" max="11271" width="8.5703125" style="41" customWidth="1"/>
    <col min="11272" max="11272" width="11.85546875" style="41" customWidth="1"/>
    <col min="11273" max="11273" width="13.42578125" style="41" customWidth="1"/>
    <col min="11274" max="11274" width="12.42578125" style="41" customWidth="1"/>
    <col min="11275" max="11520" width="8.7109375" style="41"/>
    <col min="11521" max="11521" width="9.140625" style="41" customWidth="1"/>
    <col min="11522" max="11523" width="8.7109375" style="41"/>
    <col min="11524" max="11524" width="6.85546875" style="41" customWidth="1"/>
    <col min="11525" max="11525" width="56.28515625" style="41" customWidth="1"/>
    <col min="11526" max="11526" width="7.42578125" style="41" customWidth="1"/>
    <col min="11527" max="11527" width="8.5703125" style="41" customWidth="1"/>
    <col min="11528" max="11528" width="11.85546875" style="41" customWidth="1"/>
    <col min="11529" max="11529" width="13.42578125" style="41" customWidth="1"/>
    <col min="11530" max="11530" width="12.42578125" style="41" customWidth="1"/>
    <col min="11531" max="11776" width="8.7109375" style="41"/>
    <col min="11777" max="11777" width="9.140625" style="41" customWidth="1"/>
    <col min="11778" max="11779" width="8.7109375" style="41"/>
    <col min="11780" max="11780" width="6.85546875" style="41" customWidth="1"/>
    <col min="11781" max="11781" width="56.28515625" style="41" customWidth="1"/>
    <col min="11782" max="11782" width="7.42578125" style="41" customWidth="1"/>
    <col min="11783" max="11783" width="8.5703125" style="41" customWidth="1"/>
    <col min="11784" max="11784" width="11.85546875" style="41" customWidth="1"/>
    <col min="11785" max="11785" width="13.42578125" style="41" customWidth="1"/>
    <col min="11786" max="11786" width="12.42578125" style="41" customWidth="1"/>
    <col min="11787" max="12032" width="8.7109375" style="41"/>
    <col min="12033" max="12033" width="9.140625" style="41" customWidth="1"/>
    <col min="12034" max="12035" width="8.7109375" style="41"/>
    <col min="12036" max="12036" width="6.85546875" style="41" customWidth="1"/>
    <col min="12037" max="12037" width="56.28515625" style="41" customWidth="1"/>
    <col min="12038" max="12038" width="7.42578125" style="41" customWidth="1"/>
    <col min="12039" max="12039" width="8.5703125" style="41" customWidth="1"/>
    <col min="12040" max="12040" width="11.85546875" style="41" customWidth="1"/>
    <col min="12041" max="12041" width="13.42578125" style="41" customWidth="1"/>
    <col min="12042" max="12042" width="12.42578125" style="41" customWidth="1"/>
    <col min="12043" max="12288" width="8.7109375" style="41"/>
    <col min="12289" max="12289" width="9.140625" style="41" customWidth="1"/>
    <col min="12290" max="12291" width="8.7109375" style="41"/>
    <col min="12292" max="12292" width="6.85546875" style="41" customWidth="1"/>
    <col min="12293" max="12293" width="56.28515625" style="41" customWidth="1"/>
    <col min="12294" max="12294" width="7.42578125" style="41" customWidth="1"/>
    <col min="12295" max="12295" width="8.5703125" style="41" customWidth="1"/>
    <col min="12296" max="12296" width="11.85546875" style="41" customWidth="1"/>
    <col min="12297" max="12297" width="13.42578125" style="41" customWidth="1"/>
    <col min="12298" max="12298" width="12.42578125" style="41" customWidth="1"/>
    <col min="12299" max="12544" width="8.7109375" style="41"/>
    <col min="12545" max="12545" width="9.140625" style="41" customWidth="1"/>
    <col min="12546" max="12547" width="8.7109375" style="41"/>
    <col min="12548" max="12548" width="6.85546875" style="41" customWidth="1"/>
    <col min="12549" max="12549" width="56.28515625" style="41" customWidth="1"/>
    <col min="12550" max="12550" width="7.42578125" style="41" customWidth="1"/>
    <col min="12551" max="12551" width="8.5703125" style="41" customWidth="1"/>
    <col min="12552" max="12552" width="11.85546875" style="41" customWidth="1"/>
    <col min="12553" max="12553" width="13.42578125" style="41" customWidth="1"/>
    <col min="12554" max="12554" width="12.42578125" style="41" customWidth="1"/>
    <col min="12555" max="12800" width="8.7109375" style="41"/>
    <col min="12801" max="12801" width="9.140625" style="41" customWidth="1"/>
    <col min="12802" max="12803" width="8.7109375" style="41"/>
    <col min="12804" max="12804" width="6.85546875" style="41" customWidth="1"/>
    <col min="12805" max="12805" width="56.28515625" style="41" customWidth="1"/>
    <col min="12806" max="12806" width="7.42578125" style="41" customWidth="1"/>
    <col min="12807" max="12807" width="8.5703125" style="41" customWidth="1"/>
    <col min="12808" max="12808" width="11.85546875" style="41" customWidth="1"/>
    <col min="12809" max="12809" width="13.42578125" style="41" customWidth="1"/>
    <col min="12810" max="12810" width="12.42578125" style="41" customWidth="1"/>
    <col min="12811" max="13056" width="8.7109375" style="41"/>
    <col min="13057" max="13057" width="9.140625" style="41" customWidth="1"/>
    <col min="13058" max="13059" width="8.7109375" style="41"/>
    <col min="13060" max="13060" width="6.85546875" style="41" customWidth="1"/>
    <col min="13061" max="13061" width="56.28515625" style="41" customWidth="1"/>
    <col min="13062" max="13062" width="7.42578125" style="41" customWidth="1"/>
    <col min="13063" max="13063" width="8.5703125" style="41" customWidth="1"/>
    <col min="13064" max="13064" width="11.85546875" style="41" customWidth="1"/>
    <col min="13065" max="13065" width="13.42578125" style="41" customWidth="1"/>
    <col min="13066" max="13066" width="12.42578125" style="41" customWidth="1"/>
    <col min="13067" max="13312" width="8.7109375" style="41"/>
    <col min="13313" max="13313" width="9.140625" style="41" customWidth="1"/>
    <col min="13314" max="13315" width="8.7109375" style="41"/>
    <col min="13316" max="13316" width="6.85546875" style="41" customWidth="1"/>
    <col min="13317" max="13317" width="56.28515625" style="41" customWidth="1"/>
    <col min="13318" max="13318" width="7.42578125" style="41" customWidth="1"/>
    <col min="13319" max="13319" width="8.5703125" style="41" customWidth="1"/>
    <col min="13320" max="13320" width="11.85546875" style="41" customWidth="1"/>
    <col min="13321" max="13321" width="13.42578125" style="41" customWidth="1"/>
    <col min="13322" max="13322" width="12.42578125" style="41" customWidth="1"/>
    <col min="13323" max="13568" width="8.7109375" style="41"/>
    <col min="13569" max="13569" width="9.140625" style="41" customWidth="1"/>
    <col min="13570" max="13571" width="8.7109375" style="41"/>
    <col min="13572" max="13572" width="6.85546875" style="41" customWidth="1"/>
    <col min="13573" max="13573" width="56.28515625" style="41" customWidth="1"/>
    <col min="13574" max="13574" width="7.42578125" style="41" customWidth="1"/>
    <col min="13575" max="13575" width="8.5703125" style="41" customWidth="1"/>
    <col min="13576" max="13576" width="11.85546875" style="41" customWidth="1"/>
    <col min="13577" max="13577" width="13.42578125" style="41" customWidth="1"/>
    <col min="13578" max="13578" width="12.42578125" style="41" customWidth="1"/>
    <col min="13579" max="13824" width="8.7109375" style="41"/>
    <col min="13825" max="13825" width="9.140625" style="41" customWidth="1"/>
    <col min="13826" max="13827" width="8.7109375" style="41"/>
    <col min="13828" max="13828" width="6.85546875" style="41" customWidth="1"/>
    <col min="13829" max="13829" width="56.28515625" style="41" customWidth="1"/>
    <col min="13830" max="13830" width="7.42578125" style="41" customWidth="1"/>
    <col min="13831" max="13831" width="8.5703125" style="41" customWidth="1"/>
    <col min="13832" max="13832" width="11.85546875" style="41" customWidth="1"/>
    <col min="13833" max="13833" width="13.42578125" style="41" customWidth="1"/>
    <col min="13834" max="13834" width="12.42578125" style="41" customWidth="1"/>
    <col min="13835" max="14080" width="8.7109375" style="41"/>
    <col min="14081" max="14081" width="9.140625" style="41" customWidth="1"/>
    <col min="14082" max="14083" width="8.7109375" style="41"/>
    <col min="14084" max="14084" width="6.85546875" style="41" customWidth="1"/>
    <col min="14085" max="14085" width="56.28515625" style="41" customWidth="1"/>
    <col min="14086" max="14086" width="7.42578125" style="41" customWidth="1"/>
    <col min="14087" max="14087" width="8.5703125" style="41" customWidth="1"/>
    <col min="14088" max="14088" width="11.85546875" style="41" customWidth="1"/>
    <col min="14089" max="14089" width="13.42578125" style="41" customWidth="1"/>
    <col min="14090" max="14090" width="12.42578125" style="41" customWidth="1"/>
    <col min="14091" max="14336" width="8.7109375" style="41"/>
    <col min="14337" max="14337" width="9.140625" style="41" customWidth="1"/>
    <col min="14338" max="14339" width="8.7109375" style="41"/>
    <col min="14340" max="14340" width="6.85546875" style="41" customWidth="1"/>
    <col min="14341" max="14341" width="56.28515625" style="41" customWidth="1"/>
    <col min="14342" max="14342" width="7.42578125" style="41" customWidth="1"/>
    <col min="14343" max="14343" width="8.5703125" style="41" customWidth="1"/>
    <col min="14344" max="14344" width="11.85546875" style="41" customWidth="1"/>
    <col min="14345" max="14345" width="13.42578125" style="41" customWidth="1"/>
    <col min="14346" max="14346" width="12.42578125" style="41" customWidth="1"/>
    <col min="14347" max="14592" width="8.7109375" style="41"/>
    <col min="14593" max="14593" width="9.140625" style="41" customWidth="1"/>
    <col min="14594" max="14595" width="8.7109375" style="41"/>
    <col min="14596" max="14596" width="6.85546875" style="41" customWidth="1"/>
    <col min="14597" max="14597" width="56.28515625" style="41" customWidth="1"/>
    <col min="14598" max="14598" width="7.42578125" style="41" customWidth="1"/>
    <col min="14599" max="14599" width="8.5703125" style="41" customWidth="1"/>
    <col min="14600" max="14600" width="11.85546875" style="41" customWidth="1"/>
    <col min="14601" max="14601" width="13.42578125" style="41" customWidth="1"/>
    <col min="14602" max="14602" width="12.42578125" style="41" customWidth="1"/>
    <col min="14603" max="14848" width="8.7109375" style="41"/>
    <col min="14849" max="14849" width="9.140625" style="41" customWidth="1"/>
    <col min="14850" max="14851" width="8.7109375" style="41"/>
    <col min="14852" max="14852" width="6.85546875" style="41" customWidth="1"/>
    <col min="14853" max="14853" width="56.28515625" style="41" customWidth="1"/>
    <col min="14854" max="14854" width="7.42578125" style="41" customWidth="1"/>
    <col min="14855" max="14855" width="8.5703125" style="41" customWidth="1"/>
    <col min="14856" max="14856" width="11.85546875" style="41" customWidth="1"/>
    <col min="14857" max="14857" width="13.42578125" style="41" customWidth="1"/>
    <col min="14858" max="14858" width="12.42578125" style="41" customWidth="1"/>
    <col min="14859" max="15104" width="8.7109375" style="41"/>
    <col min="15105" max="15105" width="9.140625" style="41" customWidth="1"/>
    <col min="15106" max="15107" width="8.7109375" style="41"/>
    <col min="15108" max="15108" width="6.85546875" style="41" customWidth="1"/>
    <col min="15109" max="15109" width="56.28515625" style="41" customWidth="1"/>
    <col min="15110" max="15110" width="7.42578125" style="41" customWidth="1"/>
    <col min="15111" max="15111" width="8.5703125" style="41" customWidth="1"/>
    <col min="15112" max="15112" width="11.85546875" style="41" customWidth="1"/>
    <col min="15113" max="15113" width="13.42578125" style="41" customWidth="1"/>
    <col min="15114" max="15114" width="12.42578125" style="41" customWidth="1"/>
    <col min="15115" max="15360" width="8.7109375" style="41"/>
    <col min="15361" max="15361" width="9.140625" style="41" customWidth="1"/>
    <col min="15362" max="15363" width="8.7109375" style="41"/>
    <col min="15364" max="15364" width="6.85546875" style="41" customWidth="1"/>
    <col min="15365" max="15365" width="56.28515625" style="41" customWidth="1"/>
    <col min="15366" max="15366" width="7.42578125" style="41" customWidth="1"/>
    <col min="15367" max="15367" width="8.5703125" style="41" customWidth="1"/>
    <col min="15368" max="15368" width="11.85546875" style="41" customWidth="1"/>
    <col min="15369" max="15369" width="13.42578125" style="41" customWidth="1"/>
    <col min="15370" max="15370" width="12.42578125" style="41" customWidth="1"/>
    <col min="15371" max="15616" width="8.7109375" style="41"/>
    <col min="15617" max="15617" width="9.140625" style="41" customWidth="1"/>
    <col min="15618" max="15619" width="8.7109375" style="41"/>
    <col min="15620" max="15620" width="6.85546875" style="41" customWidth="1"/>
    <col min="15621" max="15621" width="56.28515625" style="41" customWidth="1"/>
    <col min="15622" max="15622" width="7.42578125" style="41" customWidth="1"/>
    <col min="15623" max="15623" width="8.5703125" style="41" customWidth="1"/>
    <col min="15624" max="15624" width="11.85546875" style="41" customWidth="1"/>
    <col min="15625" max="15625" width="13.42578125" style="41" customWidth="1"/>
    <col min="15626" max="15626" width="12.42578125" style="41" customWidth="1"/>
    <col min="15627" max="15872" width="8.7109375" style="41"/>
    <col min="15873" max="15873" width="9.140625" style="41" customWidth="1"/>
    <col min="15874" max="15875" width="8.7109375" style="41"/>
    <col min="15876" max="15876" width="6.85546875" style="41" customWidth="1"/>
    <col min="15877" max="15877" width="56.28515625" style="41" customWidth="1"/>
    <col min="15878" max="15878" width="7.42578125" style="41" customWidth="1"/>
    <col min="15879" max="15879" width="8.5703125" style="41" customWidth="1"/>
    <col min="15880" max="15880" width="11.85546875" style="41" customWidth="1"/>
    <col min="15881" max="15881" width="13.42578125" style="41" customWidth="1"/>
    <col min="15882" max="15882" width="12.42578125" style="41" customWidth="1"/>
    <col min="15883" max="16128" width="8.7109375" style="41"/>
    <col min="16129" max="16129" width="9.140625" style="41" customWidth="1"/>
    <col min="16130" max="16131" width="8.7109375" style="41"/>
    <col min="16132" max="16132" width="6.85546875" style="41" customWidth="1"/>
    <col min="16133" max="16133" width="56.28515625" style="41" customWidth="1"/>
    <col min="16134" max="16134" width="7.42578125" style="41" customWidth="1"/>
    <col min="16135" max="16135" width="8.5703125" style="41" customWidth="1"/>
    <col min="16136" max="16136" width="11.85546875" style="41" customWidth="1"/>
    <col min="16137" max="16137" width="13.42578125" style="41" customWidth="1"/>
    <col min="16138" max="16138" width="12.42578125" style="41" customWidth="1"/>
    <col min="16139" max="16384" width="8.7109375" style="41"/>
  </cols>
  <sheetData>
    <row r="1" spans="1:10" x14ac:dyDescent="0.2">
      <c r="A1" s="15" t="s">
        <v>0</v>
      </c>
      <c r="C1" s="42"/>
      <c r="D1" s="43"/>
      <c r="E1" s="44" t="s">
        <v>1</v>
      </c>
      <c r="F1" s="45"/>
      <c r="G1" s="43"/>
      <c r="H1" s="229"/>
      <c r="I1" s="229"/>
      <c r="J1" s="46"/>
    </row>
    <row r="2" spans="1:10" ht="22.5" x14ac:dyDescent="0.2">
      <c r="A2" s="15" t="s">
        <v>0</v>
      </c>
      <c r="C2" s="42"/>
      <c r="D2" s="43"/>
      <c r="E2" s="47" t="s">
        <v>2131</v>
      </c>
      <c r="F2" s="48"/>
      <c r="G2" s="48"/>
      <c r="H2" s="230"/>
      <c r="I2" s="230"/>
      <c r="J2" s="46"/>
    </row>
    <row r="3" spans="1:10" x14ac:dyDescent="0.2">
      <c r="A3" s="15" t="s">
        <v>0</v>
      </c>
      <c r="C3" s="42"/>
      <c r="D3" s="43"/>
      <c r="E3" s="49" t="s">
        <v>3</v>
      </c>
      <c r="F3" s="42"/>
      <c r="G3" s="50"/>
      <c r="H3" s="51"/>
      <c r="I3" s="52"/>
      <c r="J3" s="46"/>
    </row>
    <row r="4" spans="1:10" x14ac:dyDescent="0.2">
      <c r="A4" s="15" t="s">
        <v>0</v>
      </c>
      <c r="C4" s="42"/>
      <c r="D4" s="43"/>
      <c r="E4" s="53" t="s">
        <v>2132</v>
      </c>
      <c r="F4" s="42"/>
      <c r="G4" s="42"/>
      <c r="H4" s="231"/>
      <c r="I4" s="231"/>
      <c r="J4" s="232"/>
    </row>
    <row r="5" spans="1:10" x14ac:dyDescent="0.2">
      <c r="A5" s="15" t="s">
        <v>0</v>
      </c>
      <c r="B5" s="54" t="s">
        <v>820</v>
      </c>
      <c r="C5" s="55"/>
      <c r="D5" s="54" t="s">
        <v>5</v>
      </c>
      <c r="E5" s="56" t="s">
        <v>6</v>
      </c>
      <c r="F5" s="54" t="s">
        <v>7</v>
      </c>
      <c r="G5" s="57" t="s">
        <v>8</v>
      </c>
      <c r="H5" s="58" t="s">
        <v>9</v>
      </c>
      <c r="I5" s="57" t="s">
        <v>10</v>
      </c>
      <c r="J5" s="54" t="s">
        <v>11</v>
      </c>
    </row>
    <row r="6" spans="1:10" hidden="1" x14ac:dyDescent="0.2">
      <c r="A6" s="15" t="s">
        <v>0</v>
      </c>
      <c r="B6" s="59"/>
      <c r="C6" s="60"/>
      <c r="D6" s="61"/>
      <c r="E6" s="62"/>
      <c r="F6" s="60"/>
      <c r="G6" s="63"/>
      <c r="H6" s="64"/>
      <c r="I6" s="65"/>
      <c r="J6" s="66"/>
    </row>
    <row r="7" spans="1:10" hidden="1" x14ac:dyDescent="0.2">
      <c r="A7" s="15" t="s">
        <v>0</v>
      </c>
      <c r="B7" s="67"/>
      <c r="C7" s="68"/>
      <c r="D7" s="69"/>
      <c r="E7" s="70" t="s">
        <v>66</v>
      </c>
      <c r="F7" s="71"/>
      <c r="G7" s="72"/>
      <c r="H7" s="73"/>
      <c r="I7" s="74"/>
      <c r="J7" s="75"/>
    </row>
    <row r="8" spans="1:10" hidden="1" x14ac:dyDescent="0.2">
      <c r="A8" s="15" t="s">
        <v>0</v>
      </c>
      <c r="B8" s="67"/>
      <c r="C8" s="68"/>
      <c r="D8" s="68"/>
      <c r="E8" s="76"/>
      <c r="F8" s="77"/>
      <c r="G8" s="78"/>
      <c r="H8" s="79"/>
      <c r="I8" s="80"/>
      <c r="J8" s="81"/>
    </row>
    <row r="9" spans="1:10" hidden="1" x14ac:dyDescent="0.2">
      <c r="A9" s="15" t="s">
        <v>0</v>
      </c>
      <c r="B9" s="67"/>
      <c r="C9" s="82" t="s">
        <v>2133</v>
      </c>
      <c r="D9" s="83"/>
      <c r="E9" s="84" t="s">
        <v>2134</v>
      </c>
      <c r="F9" s="71"/>
      <c r="G9" s="72"/>
      <c r="H9" s="73"/>
      <c r="I9" s="74"/>
      <c r="J9" s="75"/>
    </row>
    <row r="10" spans="1:10" hidden="1" x14ac:dyDescent="0.2">
      <c r="A10" s="15" t="s">
        <v>0</v>
      </c>
      <c r="B10" s="67"/>
      <c r="C10" s="68"/>
      <c r="D10" s="68"/>
      <c r="E10" s="85"/>
      <c r="F10" s="86"/>
      <c r="G10" s="87"/>
      <c r="H10" s="88"/>
      <c r="I10" s="89"/>
      <c r="J10" s="90"/>
    </row>
    <row r="11" spans="1:10" x14ac:dyDescent="0.2">
      <c r="A11" s="15" t="s">
        <v>0</v>
      </c>
      <c r="B11" s="91" t="s">
        <v>2135</v>
      </c>
      <c r="C11" s="68" t="s">
        <v>69</v>
      </c>
      <c r="D11" s="68" t="s">
        <v>72</v>
      </c>
      <c r="E11" s="92" t="s">
        <v>2136</v>
      </c>
      <c r="F11" s="93"/>
      <c r="G11" s="94"/>
      <c r="H11" s="95"/>
      <c r="I11" s="96"/>
      <c r="J11" s="90"/>
    </row>
    <row r="12" spans="1:10" ht="22.5" x14ac:dyDescent="0.2">
      <c r="A12" s="15" t="s">
        <v>0</v>
      </c>
      <c r="B12" s="91" t="s">
        <v>2135</v>
      </c>
      <c r="C12" s="68"/>
      <c r="D12" s="68"/>
      <c r="E12" s="76" t="s">
        <v>2137</v>
      </c>
      <c r="F12" s="86"/>
      <c r="G12" s="87"/>
      <c r="H12" s="88"/>
      <c r="I12" s="89"/>
      <c r="J12" s="90"/>
    </row>
    <row r="13" spans="1:10" ht="22.5" x14ac:dyDescent="0.2">
      <c r="A13" s="15" t="s">
        <v>0</v>
      </c>
      <c r="B13" s="91" t="s">
        <v>2135</v>
      </c>
      <c r="C13" s="68"/>
      <c r="D13" s="68"/>
      <c r="E13" s="76" t="s">
        <v>2138</v>
      </c>
      <c r="F13" s="86"/>
      <c r="G13" s="87"/>
      <c r="H13" s="88"/>
      <c r="I13" s="89"/>
      <c r="J13" s="90"/>
    </row>
    <row r="14" spans="1:10" x14ac:dyDescent="0.2">
      <c r="A14" s="15" t="s">
        <v>0</v>
      </c>
      <c r="B14" s="91" t="s">
        <v>2135</v>
      </c>
      <c r="C14" s="68"/>
      <c r="D14" s="68"/>
      <c r="E14" s="97" t="s">
        <v>811</v>
      </c>
      <c r="F14" s="86"/>
      <c r="G14" s="87"/>
      <c r="H14" s="88"/>
      <c r="I14" s="89"/>
      <c r="J14" s="90"/>
    </row>
    <row r="15" spans="1:10" x14ac:dyDescent="0.2">
      <c r="A15" s="15" t="s">
        <v>0</v>
      </c>
      <c r="B15" s="91" t="s">
        <v>2135</v>
      </c>
      <c r="C15" s="68"/>
      <c r="D15" s="68"/>
      <c r="E15" s="97"/>
      <c r="F15" s="86"/>
      <c r="G15" s="87"/>
      <c r="H15" s="88"/>
      <c r="I15" s="89"/>
      <c r="J15" s="90"/>
    </row>
    <row r="16" spans="1:10" x14ac:dyDescent="0.2">
      <c r="A16" s="15" t="s">
        <v>0</v>
      </c>
      <c r="B16" s="91" t="s">
        <v>2135</v>
      </c>
      <c r="C16" s="68" t="s">
        <v>69</v>
      </c>
      <c r="D16" s="68" t="s">
        <v>375</v>
      </c>
      <c r="E16" s="97" t="s">
        <v>2139</v>
      </c>
      <c r="F16" s="86"/>
      <c r="G16" s="87"/>
      <c r="H16" s="88"/>
      <c r="I16" s="89"/>
      <c r="J16" s="90"/>
    </row>
    <row r="17" spans="1:10" x14ac:dyDescent="0.2">
      <c r="A17" s="15" t="s">
        <v>0</v>
      </c>
      <c r="B17" s="91" t="s">
        <v>2135</v>
      </c>
      <c r="C17" s="68"/>
      <c r="D17" s="68"/>
      <c r="E17" s="97" t="s">
        <v>2140</v>
      </c>
      <c r="F17" s="86"/>
      <c r="G17" s="87"/>
      <c r="H17" s="88"/>
      <c r="I17" s="89"/>
      <c r="J17" s="90"/>
    </row>
    <row r="18" spans="1:10" x14ac:dyDescent="0.2">
      <c r="A18" s="15" t="s">
        <v>0</v>
      </c>
      <c r="B18" s="91" t="s">
        <v>2135</v>
      </c>
      <c r="C18" s="68"/>
      <c r="D18" s="68"/>
      <c r="E18" s="76" t="s">
        <v>2141</v>
      </c>
      <c r="F18" s="86"/>
      <c r="G18" s="87"/>
      <c r="H18" s="88"/>
      <c r="I18" s="89"/>
      <c r="J18" s="90"/>
    </row>
    <row r="19" spans="1:10" x14ac:dyDescent="0.2">
      <c r="A19" s="15" t="s">
        <v>0</v>
      </c>
      <c r="B19" s="91" t="s">
        <v>2135</v>
      </c>
      <c r="C19" s="68"/>
      <c r="D19" s="68"/>
      <c r="E19" s="76" t="s">
        <v>2142</v>
      </c>
      <c r="F19" s="86"/>
      <c r="G19" s="87"/>
      <c r="H19" s="88"/>
      <c r="I19" s="89"/>
      <c r="J19" s="90"/>
    </row>
    <row r="20" spans="1:10" x14ac:dyDescent="0.2">
      <c r="A20" s="15" t="s">
        <v>0</v>
      </c>
      <c r="B20" s="91" t="s">
        <v>2135</v>
      </c>
      <c r="C20" s="68"/>
      <c r="D20" s="68"/>
      <c r="E20" s="76" t="s">
        <v>2143</v>
      </c>
      <c r="F20" s="86"/>
      <c r="G20" s="87"/>
      <c r="H20" s="88"/>
      <c r="I20" s="89"/>
      <c r="J20" s="90"/>
    </row>
    <row r="21" spans="1:10" x14ac:dyDescent="0.2">
      <c r="A21" s="15" t="s">
        <v>0</v>
      </c>
      <c r="B21" s="91" t="s">
        <v>2135</v>
      </c>
      <c r="C21" s="68"/>
      <c r="D21" s="68"/>
      <c r="E21" s="76" t="s">
        <v>2144</v>
      </c>
      <c r="F21" s="86"/>
      <c r="G21" s="87"/>
      <c r="H21" s="88"/>
      <c r="I21" s="89"/>
      <c r="J21" s="90"/>
    </row>
    <row r="22" spans="1:10" x14ac:dyDescent="0.2">
      <c r="A22" s="15" t="s">
        <v>0</v>
      </c>
      <c r="B22" s="91" t="s">
        <v>2135</v>
      </c>
      <c r="C22" s="68"/>
      <c r="D22" s="68"/>
      <c r="E22" s="76" t="s">
        <v>2145</v>
      </c>
      <c r="F22" s="86"/>
      <c r="G22" s="87"/>
      <c r="H22" s="88"/>
      <c r="I22" s="89"/>
      <c r="J22" s="90"/>
    </row>
    <row r="23" spans="1:10" x14ac:dyDescent="0.2">
      <c r="A23" s="15" t="s">
        <v>0</v>
      </c>
      <c r="B23" s="91" t="s">
        <v>2135</v>
      </c>
      <c r="C23" s="68"/>
      <c r="D23" s="68"/>
      <c r="E23" s="76" t="s">
        <v>2146</v>
      </c>
      <c r="F23" s="93"/>
      <c r="G23" s="94"/>
      <c r="H23" s="95"/>
      <c r="I23" s="89"/>
      <c r="J23" s="90"/>
    </row>
    <row r="24" spans="1:10" x14ac:dyDescent="0.2">
      <c r="A24" s="15" t="s">
        <v>0</v>
      </c>
      <c r="B24" s="91" t="s">
        <v>2135</v>
      </c>
      <c r="C24" s="68"/>
      <c r="D24" s="98" t="s">
        <v>108</v>
      </c>
      <c r="E24" s="99" t="s">
        <v>2034</v>
      </c>
      <c r="F24" s="86" t="s">
        <v>110</v>
      </c>
      <c r="G24" s="100">
        <v>1</v>
      </c>
      <c r="H24" s="88"/>
      <c r="I24" s="89">
        <f>$G24*H24</f>
        <v>0</v>
      </c>
      <c r="J24" s="101"/>
    </row>
    <row r="25" spans="1:10" ht="45" hidden="1" x14ac:dyDescent="0.2">
      <c r="A25" s="15" t="s">
        <v>0</v>
      </c>
      <c r="B25" s="67"/>
      <c r="C25" s="68"/>
      <c r="D25" s="98" t="s">
        <v>111</v>
      </c>
      <c r="E25" s="99" t="s">
        <v>112</v>
      </c>
      <c r="F25" s="86" t="s">
        <v>110</v>
      </c>
      <c r="G25" s="100">
        <v>1</v>
      </c>
      <c r="H25" s="88"/>
      <c r="I25" s="89">
        <f>$G25*H25</f>
        <v>0</v>
      </c>
      <c r="J25" s="90"/>
    </row>
    <row r="26" spans="1:10" hidden="1" x14ac:dyDescent="0.2">
      <c r="A26" s="15" t="s">
        <v>0</v>
      </c>
      <c r="B26" s="67"/>
      <c r="C26" s="68"/>
      <c r="D26" s="68"/>
      <c r="E26" s="76"/>
      <c r="F26" s="93"/>
      <c r="G26" s="94"/>
      <c r="H26" s="88"/>
      <c r="I26" s="89"/>
      <c r="J26" s="90"/>
    </row>
    <row r="27" spans="1:10" x14ac:dyDescent="0.2">
      <c r="A27" s="15" t="s">
        <v>0</v>
      </c>
      <c r="B27" s="91" t="s">
        <v>2135</v>
      </c>
      <c r="C27" s="68" t="s">
        <v>69</v>
      </c>
      <c r="D27" s="68" t="s">
        <v>389</v>
      </c>
      <c r="E27" s="97" t="s">
        <v>2147</v>
      </c>
      <c r="F27" s="86"/>
      <c r="G27" s="87"/>
      <c r="H27" s="88"/>
      <c r="I27" s="89"/>
      <c r="J27" s="90"/>
    </row>
    <row r="28" spans="1:10" x14ac:dyDescent="0.2">
      <c r="A28" s="15" t="s">
        <v>0</v>
      </c>
      <c r="B28" s="91" t="s">
        <v>2135</v>
      </c>
      <c r="C28" s="68"/>
      <c r="D28" s="68"/>
      <c r="E28" s="97" t="s">
        <v>2148</v>
      </c>
      <c r="F28" s="86"/>
      <c r="G28" s="87"/>
      <c r="H28" s="88"/>
      <c r="I28" s="89"/>
      <c r="J28" s="90"/>
    </row>
    <row r="29" spans="1:10" x14ac:dyDescent="0.2">
      <c r="A29" s="15" t="s">
        <v>0</v>
      </c>
      <c r="B29" s="91" t="s">
        <v>2135</v>
      </c>
      <c r="C29" s="68"/>
      <c r="D29" s="68"/>
      <c r="E29" s="76" t="s">
        <v>2149</v>
      </c>
      <c r="F29" s="86"/>
      <c r="G29" s="87"/>
      <c r="H29" s="88"/>
      <c r="I29" s="89"/>
      <c r="J29" s="90"/>
    </row>
    <row r="30" spans="1:10" x14ac:dyDescent="0.2">
      <c r="A30" s="15" t="s">
        <v>0</v>
      </c>
      <c r="B30" s="91" t="s">
        <v>2135</v>
      </c>
      <c r="C30" s="68"/>
      <c r="D30" s="68"/>
      <c r="E30" s="76" t="s">
        <v>2150</v>
      </c>
      <c r="F30" s="86"/>
      <c r="G30" s="87"/>
      <c r="H30" s="88"/>
      <c r="I30" s="89"/>
      <c r="J30" s="90"/>
    </row>
    <row r="31" spans="1:10" x14ac:dyDescent="0.2">
      <c r="A31" s="15" t="s">
        <v>0</v>
      </c>
      <c r="B31" s="91" t="s">
        <v>2135</v>
      </c>
      <c r="C31" s="68"/>
      <c r="D31" s="68"/>
      <c r="E31" s="76" t="s">
        <v>2151</v>
      </c>
      <c r="F31" s="86"/>
      <c r="G31" s="87"/>
      <c r="H31" s="88"/>
      <c r="I31" s="89"/>
      <c r="J31" s="90"/>
    </row>
    <row r="32" spans="1:10" x14ac:dyDescent="0.2">
      <c r="A32" s="15" t="s">
        <v>0</v>
      </c>
      <c r="B32" s="91" t="s">
        <v>2135</v>
      </c>
      <c r="C32" s="68"/>
      <c r="D32" s="68"/>
      <c r="E32" s="76" t="s">
        <v>2152</v>
      </c>
      <c r="F32" s="86"/>
      <c r="G32" s="87"/>
      <c r="H32" s="88"/>
      <c r="I32" s="89"/>
      <c r="J32" s="90"/>
    </row>
    <row r="33" spans="1:10" x14ac:dyDescent="0.2">
      <c r="A33" s="15" t="s">
        <v>0</v>
      </c>
      <c r="B33" s="91" t="s">
        <v>2135</v>
      </c>
      <c r="C33" s="68"/>
      <c r="D33" s="68"/>
      <c r="E33" s="76" t="s">
        <v>2153</v>
      </c>
      <c r="F33" s="86"/>
      <c r="G33" s="87"/>
      <c r="H33" s="88"/>
      <c r="I33" s="89"/>
      <c r="J33" s="90"/>
    </row>
    <row r="34" spans="1:10" x14ac:dyDescent="0.2">
      <c r="A34" s="15" t="s">
        <v>0</v>
      </c>
      <c r="B34" s="91" t="s">
        <v>2135</v>
      </c>
      <c r="C34" s="68"/>
      <c r="D34" s="68"/>
      <c r="E34" s="76" t="s">
        <v>2154</v>
      </c>
      <c r="F34" s="93"/>
      <c r="G34" s="94"/>
      <c r="H34" s="88"/>
      <c r="I34" s="96"/>
      <c r="J34" s="90"/>
    </row>
    <row r="35" spans="1:10" x14ac:dyDescent="0.2">
      <c r="A35" s="15" t="s">
        <v>0</v>
      </c>
      <c r="B35" s="91" t="s">
        <v>2135</v>
      </c>
      <c r="C35" s="68"/>
      <c r="D35" s="98" t="s">
        <v>108</v>
      </c>
      <c r="E35" s="99" t="s">
        <v>2034</v>
      </c>
      <c r="F35" s="86" t="s">
        <v>110</v>
      </c>
      <c r="G35" s="100">
        <v>1</v>
      </c>
      <c r="H35" s="88"/>
      <c r="I35" s="89">
        <f>$G35*H35</f>
        <v>0</v>
      </c>
      <c r="J35" s="101"/>
    </row>
    <row r="36" spans="1:10" ht="45" hidden="1" x14ac:dyDescent="0.2">
      <c r="A36" s="15" t="s">
        <v>0</v>
      </c>
      <c r="B36" s="67"/>
      <c r="C36" s="68"/>
      <c r="D36" s="98" t="s">
        <v>111</v>
      </c>
      <c r="E36" s="99" t="s">
        <v>112</v>
      </c>
      <c r="F36" s="86" t="s">
        <v>110</v>
      </c>
      <c r="G36" s="100">
        <v>1</v>
      </c>
      <c r="H36" s="88"/>
      <c r="I36" s="89">
        <f>$G36*H36</f>
        <v>0</v>
      </c>
      <c r="J36" s="90"/>
    </row>
    <row r="37" spans="1:10" hidden="1" x14ac:dyDescent="0.2">
      <c r="A37" s="15" t="s">
        <v>0</v>
      </c>
      <c r="B37" s="67"/>
      <c r="C37" s="68"/>
      <c r="D37" s="68"/>
      <c r="E37" s="85"/>
      <c r="F37" s="86"/>
      <c r="G37" s="87"/>
      <c r="H37" s="88"/>
      <c r="I37" s="89"/>
      <c r="J37" s="90"/>
    </row>
    <row r="38" spans="1:10" x14ac:dyDescent="0.2">
      <c r="A38" s="15" t="s">
        <v>0</v>
      </c>
      <c r="B38" s="91" t="s">
        <v>2155</v>
      </c>
      <c r="C38" s="68" t="s">
        <v>69</v>
      </c>
      <c r="D38" s="68" t="s">
        <v>113</v>
      </c>
      <c r="E38" s="102" t="s">
        <v>2156</v>
      </c>
      <c r="F38" s="93"/>
      <c r="G38" s="94"/>
      <c r="H38" s="88"/>
      <c r="I38" s="96"/>
      <c r="J38" s="90"/>
    </row>
    <row r="39" spans="1:10" ht="56.25" x14ac:dyDescent="0.2">
      <c r="A39" s="15" t="s">
        <v>0</v>
      </c>
      <c r="B39" s="91" t="s">
        <v>2155</v>
      </c>
      <c r="C39" s="68"/>
      <c r="D39" s="68"/>
      <c r="E39" s="76" t="s">
        <v>2157</v>
      </c>
      <c r="F39" s="86"/>
      <c r="G39" s="87"/>
      <c r="H39" s="88"/>
      <c r="I39" s="89"/>
      <c r="J39" s="90"/>
    </row>
    <row r="40" spans="1:10" x14ac:dyDescent="0.2">
      <c r="A40" s="15" t="s">
        <v>0</v>
      </c>
      <c r="B40" s="91" t="s">
        <v>2155</v>
      </c>
      <c r="C40" s="68"/>
      <c r="D40" s="68"/>
      <c r="E40" s="76" t="s">
        <v>773</v>
      </c>
      <c r="F40" s="86"/>
      <c r="G40" s="87"/>
      <c r="H40" s="88"/>
      <c r="I40" s="89"/>
      <c r="J40" s="90"/>
    </row>
    <row r="41" spans="1:10" x14ac:dyDescent="0.2">
      <c r="A41" s="15" t="s">
        <v>0</v>
      </c>
      <c r="B41" s="91" t="s">
        <v>2155</v>
      </c>
      <c r="C41" s="68"/>
      <c r="D41" s="68"/>
      <c r="E41" s="76"/>
      <c r="F41" s="86"/>
      <c r="G41" s="87"/>
      <c r="H41" s="88"/>
      <c r="I41" s="89"/>
      <c r="J41" s="90"/>
    </row>
    <row r="42" spans="1:10" x14ac:dyDescent="0.2">
      <c r="A42" s="15" t="s">
        <v>0</v>
      </c>
      <c r="B42" s="91" t="s">
        <v>2155</v>
      </c>
      <c r="C42" s="68" t="s">
        <v>69</v>
      </c>
      <c r="D42" s="68" t="s">
        <v>392</v>
      </c>
      <c r="E42" s="76" t="s">
        <v>2158</v>
      </c>
      <c r="F42" s="86"/>
      <c r="G42" s="87"/>
      <c r="H42" s="88"/>
      <c r="I42" s="89"/>
      <c r="J42" s="90"/>
    </row>
    <row r="43" spans="1:10" x14ac:dyDescent="0.2">
      <c r="A43" s="15" t="s">
        <v>0</v>
      </c>
      <c r="B43" s="91" t="s">
        <v>2155</v>
      </c>
      <c r="C43" s="68"/>
      <c r="D43" s="68"/>
      <c r="E43" s="76" t="s">
        <v>2159</v>
      </c>
      <c r="F43" s="86"/>
      <c r="G43" s="87"/>
      <c r="H43" s="88"/>
      <c r="I43" s="89"/>
      <c r="J43" s="90"/>
    </row>
    <row r="44" spans="1:10" x14ac:dyDescent="0.2">
      <c r="A44" s="15" t="s">
        <v>0</v>
      </c>
      <c r="B44" s="91" t="s">
        <v>2155</v>
      </c>
      <c r="C44" s="68"/>
      <c r="D44" s="68"/>
      <c r="E44" s="76" t="s">
        <v>776</v>
      </c>
      <c r="F44" s="86"/>
      <c r="G44" s="87"/>
      <c r="H44" s="88"/>
      <c r="I44" s="89"/>
      <c r="J44" s="90"/>
    </row>
    <row r="45" spans="1:10" x14ac:dyDescent="0.2">
      <c r="A45" s="15" t="s">
        <v>0</v>
      </c>
      <c r="B45" s="91" t="s">
        <v>2155</v>
      </c>
      <c r="C45" s="68"/>
      <c r="D45" s="68"/>
      <c r="E45" s="76" t="s">
        <v>2160</v>
      </c>
      <c r="F45" s="86"/>
      <c r="G45" s="87"/>
      <c r="H45" s="88"/>
      <c r="I45" s="89"/>
      <c r="J45" s="90"/>
    </row>
    <row r="46" spans="1:10" x14ac:dyDescent="0.2">
      <c r="A46" s="15" t="s">
        <v>0</v>
      </c>
      <c r="B46" s="91" t="s">
        <v>2155</v>
      </c>
      <c r="C46" s="68"/>
      <c r="D46" s="68"/>
      <c r="E46" s="76" t="s">
        <v>2161</v>
      </c>
      <c r="F46" s="86"/>
      <c r="G46" s="87"/>
      <c r="H46" s="88"/>
      <c r="I46" s="89"/>
      <c r="J46" s="90"/>
    </row>
    <row r="47" spans="1:10" x14ac:dyDescent="0.2">
      <c r="A47" s="15" t="s">
        <v>0</v>
      </c>
      <c r="B47" s="91" t="s">
        <v>2155</v>
      </c>
      <c r="C47" s="68"/>
      <c r="D47" s="68"/>
      <c r="E47" s="76" t="s">
        <v>2162</v>
      </c>
      <c r="F47" s="86"/>
      <c r="G47" s="87"/>
      <c r="H47" s="88"/>
      <c r="I47" s="89"/>
      <c r="J47" s="90"/>
    </row>
    <row r="48" spans="1:10" x14ac:dyDescent="0.2">
      <c r="A48" s="15" t="s">
        <v>0</v>
      </c>
      <c r="B48" s="91" t="s">
        <v>2155</v>
      </c>
      <c r="C48" s="68"/>
      <c r="D48" s="68"/>
      <c r="E48" s="76" t="s">
        <v>2163</v>
      </c>
      <c r="F48" s="86"/>
      <c r="G48" s="87"/>
      <c r="H48" s="88"/>
      <c r="I48" s="89"/>
      <c r="J48" s="90"/>
    </row>
    <row r="49" spans="1:10" x14ac:dyDescent="0.2">
      <c r="A49" s="15" t="s">
        <v>0</v>
      </c>
      <c r="B49" s="91" t="s">
        <v>2155</v>
      </c>
      <c r="C49" s="68"/>
      <c r="D49" s="68"/>
      <c r="E49" s="76" t="s">
        <v>2164</v>
      </c>
      <c r="F49" s="86"/>
      <c r="G49" s="87"/>
      <c r="H49" s="88"/>
      <c r="I49" s="89"/>
      <c r="J49" s="90"/>
    </row>
    <row r="50" spans="1:10" x14ac:dyDescent="0.2">
      <c r="A50" s="15" t="s">
        <v>0</v>
      </c>
      <c r="B50" s="91" t="s">
        <v>2155</v>
      </c>
      <c r="C50" s="68"/>
      <c r="D50" s="68"/>
      <c r="E50" s="103" t="s">
        <v>2165</v>
      </c>
      <c r="F50" s="93"/>
      <c r="G50" s="94"/>
      <c r="H50" s="88"/>
      <c r="I50" s="96"/>
      <c r="J50" s="90"/>
    </row>
    <row r="51" spans="1:10" ht="22.5" x14ac:dyDescent="0.2">
      <c r="A51" s="15" t="s">
        <v>0</v>
      </c>
      <c r="B51" s="91" t="s">
        <v>2155</v>
      </c>
      <c r="C51" s="104"/>
      <c r="D51" s="98" t="s">
        <v>108</v>
      </c>
      <c r="E51" s="99" t="s">
        <v>2166</v>
      </c>
      <c r="F51" s="77" t="s">
        <v>110</v>
      </c>
      <c r="G51" s="105">
        <v>1</v>
      </c>
      <c r="H51" s="88"/>
      <c r="I51" s="89">
        <f>$G51*H51</f>
        <v>0</v>
      </c>
      <c r="J51" s="90"/>
    </row>
    <row r="52" spans="1:10" ht="45" hidden="1" x14ac:dyDescent="0.2">
      <c r="A52" s="15" t="s">
        <v>0</v>
      </c>
      <c r="B52" s="106"/>
      <c r="C52" s="77"/>
      <c r="D52" s="98" t="s">
        <v>111</v>
      </c>
      <c r="E52" s="99" t="s">
        <v>112</v>
      </c>
      <c r="F52" s="77" t="s">
        <v>110</v>
      </c>
      <c r="G52" s="105">
        <v>1</v>
      </c>
      <c r="H52" s="88"/>
      <c r="I52" s="89">
        <f>$G52*H52</f>
        <v>0</v>
      </c>
      <c r="J52" s="90"/>
    </row>
    <row r="53" spans="1:10" hidden="1" x14ac:dyDescent="0.2">
      <c r="A53" s="15" t="s">
        <v>0</v>
      </c>
      <c r="B53" s="67"/>
      <c r="C53" s="68"/>
      <c r="D53" s="68"/>
      <c r="E53" s="103"/>
      <c r="F53" s="93"/>
      <c r="G53" s="94"/>
      <c r="H53" s="88"/>
      <c r="I53" s="96"/>
      <c r="J53" s="90"/>
    </row>
    <row r="54" spans="1:10" x14ac:dyDescent="0.2">
      <c r="A54" s="15" t="s">
        <v>0</v>
      </c>
      <c r="B54" s="91" t="s">
        <v>2155</v>
      </c>
      <c r="C54" s="68" t="s">
        <v>69</v>
      </c>
      <c r="D54" s="68" t="s">
        <v>400</v>
      </c>
      <c r="E54" s="76" t="s">
        <v>2167</v>
      </c>
      <c r="F54" s="86"/>
      <c r="G54" s="87"/>
      <c r="H54" s="88"/>
      <c r="I54" s="89"/>
      <c r="J54" s="90"/>
    </row>
    <row r="55" spans="1:10" x14ac:dyDescent="0.2">
      <c r="A55" s="15" t="s">
        <v>0</v>
      </c>
      <c r="B55" s="91" t="s">
        <v>2155</v>
      </c>
      <c r="C55" s="68"/>
      <c r="D55" s="68"/>
      <c r="E55" s="76" t="s">
        <v>2168</v>
      </c>
      <c r="F55" s="86"/>
      <c r="G55" s="87"/>
      <c r="H55" s="88"/>
      <c r="I55" s="89"/>
      <c r="J55" s="90"/>
    </row>
    <row r="56" spans="1:10" x14ac:dyDescent="0.2">
      <c r="A56" s="15" t="s">
        <v>0</v>
      </c>
      <c r="B56" s="91" t="s">
        <v>2155</v>
      </c>
      <c r="C56" s="68"/>
      <c r="D56" s="68"/>
      <c r="E56" s="76" t="s">
        <v>776</v>
      </c>
      <c r="F56" s="86"/>
      <c r="G56" s="87"/>
      <c r="H56" s="88"/>
      <c r="I56" s="89"/>
      <c r="J56" s="90"/>
    </row>
    <row r="57" spans="1:10" x14ac:dyDescent="0.2">
      <c r="A57" s="15" t="s">
        <v>0</v>
      </c>
      <c r="B57" s="91" t="s">
        <v>2155</v>
      </c>
      <c r="C57" s="68"/>
      <c r="D57" s="68"/>
      <c r="E57" s="76" t="s">
        <v>2169</v>
      </c>
      <c r="F57" s="86"/>
      <c r="G57" s="87"/>
      <c r="H57" s="88"/>
      <c r="I57" s="89"/>
      <c r="J57" s="90"/>
    </row>
    <row r="58" spans="1:10" x14ac:dyDescent="0.2">
      <c r="A58" s="15" t="s">
        <v>0</v>
      </c>
      <c r="B58" s="91" t="s">
        <v>2155</v>
      </c>
      <c r="C58" s="68"/>
      <c r="D58" s="68"/>
      <c r="E58" s="76" t="s">
        <v>2170</v>
      </c>
      <c r="F58" s="86"/>
      <c r="G58" s="87"/>
      <c r="H58" s="88"/>
      <c r="I58" s="89"/>
      <c r="J58" s="90"/>
    </row>
    <row r="59" spans="1:10" x14ac:dyDescent="0.2">
      <c r="A59" s="15" t="s">
        <v>0</v>
      </c>
      <c r="B59" s="91" t="s">
        <v>2155</v>
      </c>
      <c r="C59" s="68"/>
      <c r="D59" s="68"/>
      <c r="E59" s="76" t="s">
        <v>2171</v>
      </c>
      <c r="F59" s="86"/>
      <c r="G59" s="87"/>
      <c r="H59" s="88"/>
      <c r="I59" s="89"/>
      <c r="J59" s="90"/>
    </row>
    <row r="60" spans="1:10" x14ac:dyDescent="0.2">
      <c r="A60" s="15" t="s">
        <v>0</v>
      </c>
      <c r="B60" s="91" t="s">
        <v>2155</v>
      </c>
      <c r="C60" s="68"/>
      <c r="D60" s="68"/>
      <c r="E60" s="76" t="s">
        <v>2172</v>
      </c>
      <c r="F60" s="86"/>
      <c r="G60" s="87"/>
      <c r="H60" s="88"/>
      <c r="I60" s="89"/>
      <c r="J60" s="90"/>
    </row>
    <row r="61" spans="1:10" x14ac:dyDescent="0.2">
      <c r="A61" s="15" t="s">
        <v>0</v>
      </c>
      <c r="B61" s="91" t="s">
        <v>2155</v>
      </c>
      <c r="C61" s="68"/>
      <c r="D61" s="68"/>
      <c r="E61" s="76" t="s">
        <v>2173</v>
      </c>
      <c r="F61" s="86"/>
      <c r="G61" s="87"/>
      <c r="H61" s="88"/>
      <c r="I61" s="89"/>
      <c r="J61" s="90"/>
    </row>
    <row r="62" spans="1:10" x14ac:dyDescent="0.2">
      <c r="A62" s="15" t="s">
        <v>0</v>
      </c>
      <c r="B62" s="91" t="s">
        <v>2155</v>
      </c>
      <c r="C62" s="68"/>
      <c r="D62" s="68"/>
      <c r="E62" s="103" t="s">
        <v>2174</v>
      </c>
      <c r="F62" s="93"/>
      <c r="G62" s="94"/>
      <c r="H62" s="88"/>
      <c r="I62" s="96"/>
      <c r="J62" s="90"/>
    </row>
    <row r="63" spans="1:10" ht="22.5" x14ac:dyDescent="0.2">
      <c r="A63" s="15" t="s">
        <v>0</v>
      </c>
      <c r="B63" s="91" t="s">
        <v>2155</v>
      </c>
      <c r="C63" s="104"/>
      <c r="D63" s="98" t="s">
        <v>108</v>
      </c>
      <c r="E63" s="99" t="s">
        <v>2166</v>
      </c>
      <c r="F63" s="77" t="s">
        <v>110</v>
      </c>
      <c r="G63" s="105">
        <v>1</v>
      </c>
      <c r="H63" s="88"/>
      <c r="I63" s="89">
        <f>$G63*H63</f>
        <v>0</v>
      </c>
      <c r="J63" s="90"/>
    </row>
    <row r="64" spans="1:10" ht="45" hidden="1" x14ac:dyDescent="0.2">
      <c r="A64" s="15" t="s">
        <v>0</v>
      </c>
      <c r="B64" s="106"/>
      <c r="C64" s="77"/>
      <c r="D64" s="98" t="s">
        <v>111</v>
      </c>
      <c r="E64" s="99" t="s">
        <v>112</v>
      </c>
      <c r="F64" s="77" t="s">
        <v>110</v>
      </c>
      <c r="G64" s="105">
        <v>1</v>
      </c>
      <c r="H64" s="88"/>
      <c r="I64" s="89">
        <f>$G64*H64</f>
        <v>0</v>
      </c>
      <c r="J64" s="90"/>
    </row>
    <row r="65" spans="1:10" hidden="1" x14ac:dyDescent="0.2">
      <c r="A65" s="15" t="s">
        <v>0</v>
      </c>
      <c r="B65" s="67"/>
      <c r="C65" s="68"/>
      <c r="D65" s="68"/>
      <c r="E65" s="85"/>
      <c r="F65" s="86"/>
      <c r="G65" s="87"/>
      <c r="H65" s="88"/>
      <c r="I65" s="89"/>
      <c r="J65" s="90"/>
    </row>
    <row r="66" spans="1:10" hidden="1" x14ac:dyDescent="0.2">
      <c r="A66" s="15" t="s">
        <v>0</v>
      </c>
      <c r="B66" s="67"/>
      <c r="C66" s="68" t="s">
        <v>69</v>
      </c>
      <c r="D66" s="68" t="s">
        <v>127</v>
      </c>
      <c r="E66" s="102" t="s">
        <v>2175</v>
      </c>
      <c r="F66" s="86" t="s">
        <v>358</v>
      </c>
      <c r="G66" s="87">
        <v>150</v>
      </c>
      <c r="H66" s="88"/>
      <c r="I66" s="89">
        <f>$G66*H66</f>
        <v>0</v>
      </c>
      <c r="J66" s="90"/>
    </row>
    <row r="67" spans="1:10" ht="56.25" hidden="1" x14ac:dyDescent="0.2">
      <c r="A67" s="15" t="s">
        <v>0</v>
      </c>
      <c r="B67" s="67"/>
      <c r="C67" s="93"/>
      <c r="D67" s="93"/>
      <c r="E67" s="76" t="s">
        <v>2176</v>
      </c>
      <c r="F67" s="93"/>
      <c r="G67" s="94"/>
      <c r="H67" s="88"/>
      <c r="I67" s="96"/>
      <c r="J67" s="90"/>
    </row>
    <row r="68" spans="1:10" hidden="1" x14ac:dyDescent="0.2">
      <c r="A68" s="15" t="s">
        <v>0</v>
      </c>
      <c r="B68" s="67"/>
      <c r="C68" s="68"/>
      <c r="D68" s="68"/>
      <c r="E68" s="85"/>
      <c r="F68" s="86"/>
      <c r="G68" s="87"/>
      <c r="H68" s="88"/>
      <c r="I68" s="89"/>
      <c r="J68" s="90"/>
    </row>
    <row r="69" spans="1:10" hidden="1" x14ac:dyDescent="0.2">
      <c r="A69" s="15" t="s">
        <v>0</v>
      </c>
      <c r="B69" s="67"/>
      <c r="C69" s="68" t="s">
        <v>69</v>
      </c>
      <c r="D69" s="68" t="s">
        <v>134</v>
      </c>
      <c r="E69" s="102" t="s">
        <v>2177</v>
      </c>
      <c r="F69" s="86" t="s">
        <v>358</v>
      </c>
      <c r="G69" s="87">
        <v>40</v>
      </c>
      <c r="H69" s="88"/>
      <c r="I69" s="89">
        <f>$G69*H69</f>
        <v>0</v>
      </c>
      <c r="J69" s="90"/>
    </row>
    <row r="70" spans="1:10" ht="22.5" hidden="1" x14ac:dyDescent="0.2">
      <c r="A70" s="15" t="s">
        <v>0</v>
      </c>
      <c r="B70" s="67"/>
      <c r="C70" s="68"/>
      <c r="D70" s="68"/>
      <c r="E70" s="107" t="s">
        <v>2178</v>
      </c>
      <c r="F70" s="86"/>
      <c r="G70" s="87"/>
      <c r="H70" s="88"/>
      <c r="I70" s="89"/>
      <c r="J70" s="90"/>
    </row>
    <row r="71" spans="1:10" ht="22.5" hidden="1" x14ac:dyDescent="0.2">
      <c r="A71" s="15" t="s">
        <v>0</v>
      </c>
      <c r="B71" s="67"/>
      <c r="C71" s="68"/>
      <c r="D71" s="68"/>
      <c r="E71" s="107" t="s">
        <v>2179</v>
      </c>
      <c r="F71" s="93"/>
      <c r="G71" s="94"/>
      <c r="H71" s="88"/>
      <c r="I71" s="96"/>
      <c r="J71" s="90"/>
    </row>
    <row r="72" spans="1:10" s="109" customFormat="1" hidden="1" x14ac:dyDescent="0.2">
      <c r="A72" s="15" t="s">
        <v>0</v>
      </c>
      <c r="B72" s="108"/>
      <c r="C72" s="68"/>
      <c r="D72" s="68"/>
      <c r="E72" s="85"/>
      <c r="F72" s="86"/>
      <c r="G72" s="87"/>
      <c r="H72" s="88"/>
      <c r="I72" s="89"/>
      <c r="J72" s="90"/>
    </row>
    <row r="73" spans="1:10" s="109" customFormat="1" hidden="1" x14ac:dyDescent="0.2">
      <c r="A73" s="15" t="s">
        <v>0</v>
      </c>
      <c r="B73" s="108"/>
      <c r="C73" s="68" t="s">
        <v>69</v>
      </c>
      <c r="D73" s="68" t="s">
        <v>138</v>
      </c>
      <c r="E73" s="102" t="s">
        <v>2180</v>
      </c>
      <c r="F73" s="86"/>
      <c r="G73" s="87"/>
      <c r="H73" s="88"/>
      <c r="I73" s="89"/>
      <c r="J73" s="90"/>
    </row>
    <row r="74" spans="1:10" s="109" customFormat="1" ht="22.5" hidden="1" x14ac:dyDescent="0.2">
      <c r="A74" s="15" t="s">
        <v>0</v>
      </c>
      <c r="B74" s="108"/>
      <c r="C74" s="68"/>
      <c r="D74" s="68"/>
      <c r="E74" s="85" t="s">
        <v>2181</v>
      </c>
      <c r="F74" s="86"/>
      <c r="G74" s="87"/>
      <c r="H74" s="88"/>
      <c r="I74" s="89"/>
      <c r="J74" s="90"/>
    </row>
    <row r="75" spans="1:10" s="109" customFormat="1" hidden="1" x14ac:dyDescent="0.2">
      <c r="A75" s="15" t="s">
        <v>0</v>
      </c>
      <c r="B75" s="108"/>
      <c r="C75" s="68"/>
      <c r="D75" s="68"/>
      <c r="E75" s="110" t="s">
        <v>2182</v>
      </c>
      <c r="F75" s="93"/>
      <c r="G75" s="94"/>
      <c r="H75" s="88"/>
      <c r="I75" s="96"/>
      <c r="J75" s="90"/>
    </row>
    <row r="76" spans="1:10" s="109" customFormat="1" hidden="1" x14ac:dyDescent="0.2">
      <c r="A76" s="15" t="s">
        <v>0</v>
      </c>
      <c r="B76" s="108"/>
      <c r="C76" s="68"/>
      <c r="D76" s="68"/>
      <c r="E76" s="85" t="s">
        <v>2183</v>
      </c>
      <c r="F76" s="86"/>
      <c r="G76" s="87"/>
      <c r="H76" s="88"/>
      <c r="I76" s="89"/>
      <c r="J76" s="90"/>
    </row>
    <row r="77" spans="1:10" s="109" customFormat="1" hidden="1" x14ac:dyDescent="0.2">
      <c r="A77" s="15" t="s">
        <v>0</v>
      </c>
      <c r="B77" s="108"/>
      <c r="C77" s="68" t="s">
        <v>69</v>
      </c>
      <c r="D77" s="68" t="s">
        <v>141</v>
      </c>
      <c r="E77" s="85" t="s">
        <v>2184</v>
      </c>
      <c r="F77" s="86" t="s">
        <v>136</v>
      </c>
      <c r="G77" s="100">
        <v>2</v>
      </c>
      <c r="H77" s="88"/>
      <c r="I77" s="89">
        <f>$G77*H77</f>
        <v>0</v>
      </c>
      <c r="J77" s="90"/>
    </row>
    <row r="78" spans="1:10" s="109" customFormat="1" hidden="1" x14ac:dyDescent="0.2">
      <c r="A78" s="15" t="s">
        <v>0</v>
      </c>
      <c r="B78" s="108"/>
      <c r="C78" s="68"/>
      <c r="D78" s="68"/>
      <c r="E78" s="85"/>
      <c r="F78" s="86"/>
      <c r="G78" s="87"/>
      <c r="H78" s="88"/>
      <c r="I78" s="89"/>
      <c r="J78" s="90"/>
    </row>
    <row r="79" spans="1:10" s="109" customFormat="1" hidden="1" x14ac:dyDescent="0.2">
      <c r="A79" s="15" t="s">
        <v>0</v>
      </c>
      <c r="B79" s="108"/>
      <c r="C79" s="68" t="s">
        <v>69</v>
      </c>
      <c r="D79" s="68" t="s">
        <v>143</v>
      </c>
      <c r="E79" s="102" t="s">
        <v>2185</v>
      </c>
      <c r="F79" s="86"/>
      <c r="G79" s="87"/>
      <c r="H79" s="88"/>
      <c r="I79" s="89"/>
      <c r="J79" s="90"/>
    </row>
    <row r="80" spans="1:10" s="109" customFormat="1" ht="33.75" hidden="1" x14ac:dyDescent="0.2">
      <c r="A80" s="15" t="s">
        <v>0</v>
      </c>
      <c r="B80" s="108"/>
      <c r="C80" s="93"/>
      <c r="D80" s="93"/>
      <c r="E80" s="111" t="s">
        <v>2186</v>
      </c>
      <c r="F80" s="86"/>
      <c r="G80" s="87"/>
      <c r="H80" s="88"/>
      <c r="I80" s="89"/>
      <c r="J80" s="90"/>
    </row>
    <row r="81" spans="1:10" s="113" customFormat="1" hidden="1" x14ac:dyDescent="0.2">
      <c r="A81" s="15" t="s">
        <v>0</v>
      </c>
      <c r="B81" s="106"/>
      <c r="C81" s="68" t="s">
        <v>69</v>
      </c>
      <c r="D81" s="68" t="s">
        <v>147</v>
      </c>
      <c r="E81" s="112" t="s">
        <v>2187</v>
      </c>
      <c r="F81" s="86" t="s">
        <v>136</v>
      </c>
      <c r="G81" s="100">
        <v>1</v>
      </c>
      <c r="H81" s="88"/>
      <c r="I81" s="89">
        <f>$G81*H81</f>
        <v>0</v>
      </c>
      <c r="J81" s="90"/>
    </row>
    <row r="82" spans="1:10" s="113" customFormat="1" hidden="1" x14ac:dyDescent="0.2">
      <c r="A82" s="15" t="s">
        <v>0</v>
      </c>
      <c r="B82" s="106"/>
      <c r="C82" s="68" t="s">
        <v>69</v>
      </c>
      <c r="D82" s="68" t="s">
        <v>323</v>
      </c>
      <c r="E82" s="112" t="s">
        <v>2188</v>
      </c>
      <c r="F82" s="86" t="s">
        <v>136</v>
      </c>
      <c r="G82" s="100">
        <v>1</v>
      </c>
      <c r="H82" s="88"/>
      <c r="I82" s="89">
        <f>$G82*H82</f>
        <v>0</v>
      </c>
      <c r="J82" s="90"/>
    </row>
    <row r="83" spans="1:10" s="113" customFormat="1" hidden="1" x14ac:dyDescent="0.2">
      <c r="A83" s="15" t="s">
        <v>0</v>
      </c>
      <c r="B83" s="106"/>
      <c r="C83" s="68"/>
      <c r="D83" s="68"/>
      <c r="E83" s="112"/>
      <c r="F83" s="86"/>
      <c r="G83" s="87"/>
      <c r="H83" s="88"/>
      <c r="I83" s="89"/>
      <c r="J83" s="90"/>
    </row>
    <row r="84" spans="1:10" s="113" customFormat="1" hidden="1" x14ac:dyDescent="0.2">
      <c r="A84" s="15" t="s">
        <v>0</v>
      </c>
      <c r="B84" s="106"/>
      <c r="C84" s="68" t="s">
        <v>69</v>
      </c>
      <c r="D84" s="68" t="s">
        <v>150</v>
      </c>
      <c r="E84" s="114" t="s">
        <v>203</v>
      </c>
      <c r="F84" s="86" t="s">
        <v>110</v>
      </c>
      <c r="G84" s="100">
        <v>1</v>
      </c>
      <c r="H84" s="88"/>
      <c r="I84" s="89">
        <f>$G84*H84</f>
        <v>0</v>
      </c>
      <c r="J84" s="90"/>
    </row>
    <row r="85" spans="1:10" s="113" customFormat="1" ht="33.75" hidden="1" x14ac:dyDescent="0.2">
      <c r="A85" s="15" t="s">
        <v>0</v>
      </c>
      <c r="B85" s="106"/>
      <c r="C85" s="68"/>
      <c r="D85" s="68"/>
      <c r="E85" s="115" t="s">
        <v>815</v>
      </c>
      <c r="F85" s="93"/>
      <c r="G85" s="94"/>
      <c r="H85" s="88"/>
      <c r="I85" s="96"/>
      <c r="J85" s="90"/>
    </row>
    <row r="86" spans="1:10" s="113" customFormat="1" hidden="1" x14ac:dyDescent="0.2">
      <c r="A86" s="15" t="s">
        <v>0</v>
      </c>
      <c r="B86" s="106"/>
      <c r="C86" s="68"/>
      <c r="D86" s="68"/>
      <c r="E86" s="115"/>
      <c r="F86" s="86"/>
      <c r="G86" s="87"/>
      <c r="H86" s="88"/>
      <c r="I86" s="89"/>
      <c r="J86" s="90"/>
    </row>
    <row r="87" spans="1:10" s="113" customFormat="1" hidden="1" x14ac:dyDescent="0.2">
      <c r="A87" s="15" t="s">
        <v>0</v>
      </c>
      <c r="B87" s="106"/>
      <c r="C87" s="68" t="s">
        <v>69</v>
      </c>
      <c r="D87" s="68" t="s">
        <v>153</v>
      </c>
      <c r="E87" s="116" t="s">
        <v>695</v>
      </c>
      <c r="F87" s="86" t="s">
        <v>110</v>
      </c>
      <c r="G87" s="100">
        <v>1</v>
      </c>
      <c r="H87" s="88"/>
      <c r="I87" s="89">
        <f>$G87*H87</f>
        <v>0</v>
      </c>
      <c r="J87" s="90"/>
    </row>
    <row r="88" spans="1:10" s="113" customFormat="1" hidden="1" x14ac:dyDescent="0.2">
      <c r="A88" s="15" t="s">
        <v>0</v>
      </c>
      <c r="B88" s="106"/>
      <c r="C88" s="68"/>
      <c r="D88" s="68"/>
      <c r="E88" s="92"/>
      <c r="F88" s="86"/>
      <c r="G88" s="87"/>
      <c r="H88" s="88"/>
      <c r="I88" s="89"/>
      <c r="J88" s="90"/>
    </row>
    <row r="89" spans="1:10" s="118" customFormat="1" hidden="1" x14ac:dyDescent="0.2">
      <c r="A89" s="15" t="s">
        <v>0</v>
      </c>
      <c r="B89" s="117"/>
      <c r="C89" s="68" t="s">
        <v>69</v>
      </c>
      <c r="D89" s="68" t="s">
        <v>156</v>
      </c>
      <c r="E89" s="92" t="s">
        <v>2189</v>
      </c>
      <c r="F89" s="86" t="s">
        <v>110</v>
      </c>
      <c r="G89" s="100">
        <v>1</v>
      </c>
      <c r="H89" s="88"/>
      <c r="I89" s="89">
        <f>$G89*H89</f>
        <v>0</v>
      </c>
      <c r="J89" s="90"/>
    </row>
    <row r="90" spans="1:10" s="118" customFormat="1" ht="22.5" hidden="1" x14ac:dyDescent="0.2">
      <c r="A90" s="15" t="s">
        <v>0</v>
      </c>
      <c r="B90" s="117"/>
      <c r="C90" s="68"/>
      <c r="D90" s="68"/>
      <c r="E90" s="119" t="s">
        <v>2190</v>
      </c>
      <c r="F90" s="86"/>
      <c r="G90" s="87"/>
      <c r="H90" s="88"/>
      <c r="I90" s="89"/>
      <c r="J90" s="90"/>
    </row>
    <row r="91" spans="1:10" s="118" customFormat="1" hidden="1" x14ac:dyDescent="0.2">
      <c r="A91" s="15" t="s">
        <v>0</v>
      </c>
      <c r="B91" s="117"/>
      <c r="C91" s="93"/>
      <c r="D91" s="93"/>
      <c r="E91" s="92"/>
      <c r="F91" s="93"/>
      <c r="G91" s="94"/>
      <c r="H91" s="88"/>
      <c r="I91" s="96"/>
      <c r="J91" s="90"/>
    </row>
    <row r="92" spans="1:10" s="118" customFormat="1" hidden="1" x14ac:dyDescent="0.2">
      <c r="A92" s="15" t="s">
        <v>0</v>
      </c>
      <c r="B92" s="117"/>
      <c r="C92" s="68" t="s">
        <v>69</v>
      </c>
      <c r="D92" s="68" t="s">
        <v>159</v>
      </c>
      <c r="E92" s="92" t="s">
        <v>2191</v>
      </c>
      <c r="F92" s="86" t="s">
        <v>110</v>
      </c>
      <c r="G92" s="100">
        <v>1</v>
      </c>
      <c r="H92" s="88"/>
      <c r="I92" s="89">
        <f>$G92*H92</f>
        <v>0</v>
      </c>
      <c r="J92" s="90"/>
    </row>
    <row r="93" spans="1:10" s="118" customFormat="1" ht="33.75" hidden="1" x14ac:dyDescent="0.2">
      <c r="A93" s="15" t="s">
        <v>0</v>
      </c>
      <c r="B93" s="117"/>
      <c r="C93" s="93"/>
      <c r="D93" s="93"/>
      <c r="E93" s="120" t="s">
        <v>2192</v>
      </c>
      <c r="F93" s="86"/>
      <c r="G93" s="87"/>
      <c r="H93" s="88"/>
      <c r="I93" s="89"/>
      <c r="J93" s="90"/>
    </row>
    <row r="94" spans="1:10" s="118" customFormat="1" hidden="1" x14ac:dyDescent="0.2">
      <c r="A94" s="15" t="s">
        <v>0</v>
      </c>
      <c r="B94" s="117"/>
      <c r="C94" s="93"/>
      <c r="D94" s="93"/>
      <c r="E94" s="92"/>
      <c r="F94" s="93"/>
      <c r="G94" s="94"/>
      <c r="H94" s="88"/>
      <c r="I94" s="96"/>
      <c r="J94" s="90"/>
    </row>
    <row r="95" spans="1:10" s="118" customFormat="1" hidden="1" x14ac:dyDescent="0.2">
      <c r="A95" s="15" t="s">
        <v>221</v>
      </c>
      <c r="B95" s="117"/>
      <c r="C95" s="68" t="str">
        <f>C9</f>
        <v>A)</v>
      </c>
      <c r="D95" s="82"/>
      <c r="E95" s="121" t="str">
        <f>E9&amp; " - ukupno:"</f>
        <v>ODSISNA VENTILACIJA KUHINJE - ukupno:</v>
      </c>
      <c r="F95" s="122"/>
      <c r="G95" s="123"/>
      <c r="H95" s="88"/>
      <c r="I95" s="124">
        <f>SUM(I12:I94)</f>
        <v>0</v>
      </c>
      <c r="J95" s="90"/>
    </row>
    <row r="96" spans="1:10" s="118" customFormat="1" hidden="1" x14ac:dyDescent="0.2">
      <c r="A96" s="15" t="s">
        <v>0</v>
      </c>
      <c r="B96" s="117"/>
      <c r="C96" s="93"/>
      <c r="D96" s="93"/>
      <c r="E96" s="120"/>
      <c r="F96" s="86"/>
      <c r="G96" s="87"/>
      <c r="H96" s="88"/>
      <c r="I96" s="89"/>
      <c r="J96" s="90"/>
    </row>
    <row r="97" spans="1:10" s="118" customFormat="1" hidden="1" x14ac:dyDescent="0.2">
      <c r="A97" s="15" t="s">
        <v>0</v>
      </c>
      <c r="B97" s="117"/>
      <c r="C97" s="68" t="s">
        <v>222</v>
      </c>
      <c r="D97" s="83"/>
      <c r="E97" s="84" t="s">
        <v>2193</v>
      </c>
      <c r="F97" s="71"/>
      <c r="G97" s="72"/>
      <c r="H97" s="72"/>
      <c r="I97" s="74"/>
      <c r="J97" s="75"/>
    </row>
    <row r="98" spans="1:10" s="118" customFormat="1" hidden="1" x14ac:dyDescent="0.2">
      <c r="A98" s="15" t="s">
        <v>0</v>
      </c>
      <c r="B98" s="117"/>
      <c r="C98" s="68"/>
      <c r="D98" s="68"/>
      <c r="E98" s="119"/>
      <c r="F98" s="86"/>
      <c r="G98" s="87"/>
      <c r="H98" s="88"/>
      <c r="I98" s="89"/>
      <c r="J98" s="90"/>
    </row>
    <row r="99" spans="1:10" s="118" customFormat="1" x14ac:dyDescent="0.2">
      <c r="A99" s="15" t="s">
        <v>0</v>
      </c>
      <c r="B99" s="91" t="s">
        <v>2155</v>
      </c>
      <c r="C99" s="68" t="s">
        <v>222</v>
      </c>
      <c r="D99" s="68" t="s">
        <v>72</v>
      </c>
      <c r="E99" s="125" t="s">
        <v>2194</v>
      </c>
      <c r="F99" s="86"/>
      <c r="G99" s="87"/>
      <c r="H99" s="88"/>
      <c r="I99" s="89"/>
      <c r="J99" s="90"/>
    </row>
    <row r="100" spans="1:10" s="118" customFormat="1" ht="45" x14ac:dyDescent="0.2">
      <c r="A100" s="15" t="s">
        <v>0</v>
      </c>
      <c r="B100" s="91" t="s">
        <v>2155</v>
      </c>
      <c r="C100" s="68"/>
      <c r="D100" s="68"/>
      <c r="E100" s="119" t="s">
        <v>2195</v>
      </c>
      <c r="F100" s="86"/>
      <c r="G100" s="87"/>
      <c r="H100" s="88"/>
      <c r="I100" s="89"/>
      <c r="J100" s="90"/>
    </row>
    <row r="101" spans="1:10" s="118" customFormat="1" x14ac:dyDescent="0.2">
      <c r="A101" s="15" t="s">
        <v>0</v>
      </c>
      <c r="B101" s="91" t="s">
        <v>2155</v>
      </c>
      <c r="C101" s="68"/>
      <c r="D101" s="68"/>
      <c r="E101" s="119" t="s">
        <v>2196</v>
      </c>
      <c r="F101" s="86"/>
      <c r="G101" s="87"/>
      <c r="H101" s="88"/>
      <c r="I101" s="89"/>
      <c r="J101" s="90"/>
    </row>
    <row r="102" spans="1:10" s="118" customFormat="1" x14ac:dyDescent="0.2">
      <c r="A102" s="15" t="s">
        <v>0</v>
      </c>
      <c r="B102" s="91" t="s">
        <v>2155</v>
      </c>
      <c r="C102" s="68"/>
      <c r="D102" s="68"/>
      <c r="E102" s="119"/>
      <c r="F102" s="86"/>
      <c r="G102" s="87"/>
      <c r="H102" s="88"/>
      <c r="I102" s="89"/>
      <c r="J102" s="90"/>
    </row>
    <row r="103" spans="1:10" s="118" customFormat="1" x14ac:dyDescent="0.2">
      <c r="A103" s="15" t="s">
        <v>0</v>
      </c>
      <c r="B103" s="91" t="s">
        <v>2155</v>
      </c>
      <c r="C103" s="68" t="s">
        <v>222</v>
      </c>
      <c r="D103" s="68" t="s">
        <v>375</v>
      </c>
      <c r="E103" s="119" t="s">
        <v>2197</v>
      </c>
      <c r="F103" s="86"/>
      <c r="G103" s="87"/>
      <c r="H103" s="88"/>
      <c r="I103" s="89"/>
      <c r="J103" s="90"/>
    </row>
    <row r="104" spans="1:10" s="118" customFormat="1" x14ac:dyDescent="0.2">
      <c r="A104" s="15" t="s">
        <v>0</v>
      </c>
      <c r="B104" s="91" t="s">
        <v>2155</v>
      </c>
      <c r="C104" s="68"/>
      <c r="D104" s="68"/>
      <c r="E104" s="119" t="s">
        <v>2198</v>
      </c>
      <c r="F104" s="86"/>
      <c r="G104" s="87"/>
      <c r="H104" s="88"/>
      <c r="I104" s="89"/>
      <c r="J104" s="90"/>
    </row>
    <row r="105" spans="1:10" s="118" customFormat="1" x14ac:dyDescent="0.2">
      <c r="A105" s="15" t="s">
        <v>0</v>
      </c>
      <c r="B105" s="91" t="s">
        <v>2155</v>
      </c>
      <c r="C105" s="68"/>
      <c r="D105" s="68"/>
      <c r="E105" s="119" t="s">
        <v>2199</v>
      </c>
      <c r="F105" s="86"/>
      <c r="G105" s="87"/>
      <c r="H105" s="88"/>
      <c r="I105" s="89"/>
      <c r="J105" s="90"/>
    </row>
    <row r="106" spans="1:10" s="118" customFormat="1" x14ac:dyDescent="0.2">
      <c r="A106" s="15" t="s">
        <v>0</v>
      </c>
      <c r="B106" s="91" t="s">
        <v>2155</v>
      </c>
      <c r="C106" s="68"/>
      <c r="D106" s="68"/>
      <c r="E106" s="119" t="s">
        <v>2200</v>
      </c>
      <c r="F106" s="86"/>
      <c r="G106" s="87"/>
      <c r="H106" s="88"/>
      <c r="I106" s="89"/>
      <c r="J106" s="90"/>
    </row>
    <row r="107" spans="1:10" s="118" customFormat="1" x14ac:dyDescent="0.2">
      <c r="A107" s="15" t="s">
        <v>0</v>
      </c>
      <c r="B107" s="91" t="s">
        <v>2155</v>
      </c>
      <c r="C107" s="68"/>
      <c r="D107" s="68"/>
      <c r="E107" s="119" t="s">
        <v>2201</v>
      </c>
      <c r="F107" s="86"/>
      <c r="G107" s="87"/>
      <c r="H107" s="88"/>
      <c r="I107" s="89"/>
      <c r="J107" s="90"/>
    </row>
    <row r="108" spans="1:10" s="118" customFormat="1" x14ac:dyDescent="0.2">
      <c r="A108" s="15" t="s">
        <v>0</v>
      </c>
      <c r="B108" s="91" t="s">
        <v>2155</v>
      </c>
      <c r="C108" s="68"/>
      <c r="D108" s="68"/>
      <c r="E108" s="119" t="s">
        <v>2202</v>
      </c>
      <c r="F108" s="86"/>
      <c r="G108" s="87"/>
      <c r="H108" s="88"/>
      <c r="I108" s="89"/>
      <c r="J108" s="90"/>
    </row>
    <row r="109" spans="1:10" s="118" customFormat="1" x14ac:dyDescent="0.2">
      <c r="A109" s="15" t="s">
        <v>0</v>
      </c>
      <c r="B109" s="91" t="s">
        <v>2155</v>
      </c>
      <c r="C109" s="68"/>
      <c r="D109" s="68"/>
      <c r="E109" s="119" t="s">
        <v>2203</v>
      </c>
      <c r="F109" s="86"/>
      <c r="G109" s="87"/>
      <c r="H109" s="88"/>
      <c r="I109" s="89"/>
      <c r="J109" s="90"/>
    </row>
    <row r="110" spans="1:10" s="118" customFormat="1" x14ac:dyDescent="0.2">
      <c r="A110" s="15" t="s">
        <v>0</v>
      </c>
      <c r="B110" s="91" t="s">
        <v>2155</v>
      </c>
      <c r="C110" s="68"/>
      <c r="D110" s="68"/>
      <c r="E110" s="119" t="s">
        <v>2204</v>
      </c>
      <c r="F110" s="86"/>
      <c r="G110" s="87"/>
      <c r="H110" s="88"/>
      <c r="I110" s="89"/>
      <c r="J110" s="90"/>
    </row>
    <row r="111" spans="1:10" s="118" customFormat="1" x14ac:dyDescent="0.2">
      <c r="A111" s="15" t="s">
        <v>0</v>
      </c>
      <c r="B111" s="91" t="s">
        <v>2155</v>
      </c>
      <c r="C111" s="68"/>
      <c r="D111" s="68"/>
      <c r="E111" s="119" t="s">
        <v>2205</v>
      </c>
      <c r="F111" s="86"/>
      <c r="G111" s="87"/>
      <c r="H111" s="88"/>
      <c r="I111" s="89"/>
      <c r="J111" s="90"/>
    </row>
    <row r="112" spans="1:10" s="118" customFormat="1" ht="22.5" x14ac:dyDescent="0.2">
      <c r="A112" s="15" t="s">
        <v>0</v>
      </c>
      <c r="B112" s="91" t="s">
        <v>2155</v>
      </c>
      <c r="C112" s="104"/>
      <c r="D112" s="98" t="s">
        <v>108</v>
      </c>
      <c r="E112" s="99" t="s">
        <v>2206</v>
      </c>
      <c r="F112" s="77" t="s">
        <v>136</v>
      </c>
      <c r="G112" s="105">
        <v>4</v>
      </c>
      <c r="H112" s="88"/>
      <c r="I112" s="89">
        <f>$G112*H112</f>
        <v>0</v>
      </c>
      <c r="J112" s="90"/>
    </row>
    <row r="113" spans="1:10" s="118" customFormat="1" ht="45" hidden="1" x14ac:dyDescent="0.2">
      <c r="A113" s="15" t="s">
        <v>0</v>
      </c>
      <c r="B113" s="106"/>
      <c r="C113" s="77"/>
      <c r="D113" s="98" t="s">
        <v>111</v>
      </c>
      <c r="E113" s="99" t="s">
        <v>112</v>
      </c>
      <c r="F113" s="77" t="s">
        <v>136</v>
      </c>
      <c r="G113" s="105">
        <v>4</v>
      </c>
      <c r="H113" s="88"/>
      <c r="I113" s="89">
        <f>$G113*H113</f>
        <v>0</v>
      </c>
      <c r="J113" s="90"/>
    </row>
    <row r="114" spans="1:10" s="118" customFormat="1" hidden="1" x14ac:dyDescent="0.2">
      <c r="A114" s="15" t="s">
        <v>0</v>
      </c>
      <c r="B114" s="117"/>
      <c r="C114" s="68"/>
      <c r="D114" s="68"/>
      <c r="E114" s="119"/>
      <c r="F114" s="86"/>
      <c r="G114" s="87"/>
      <c r="H114" s="88"/>
      <c r="I114" s="89"/>
      <c r="J114" s="90"/>
    </row>
    <row r="115" spans="1:10" s="118" customFormat="1" x14ac:dyDescent="0.2">
      <c r="A115" s="15" t="s">
        <v>0</v>
      </c>
      <c r="B115" s="91" t="s">
        <v>2155</v>
      </c>
      <c r="C115" s="68" t="s">
        <v>222</v>
      </c>
      <c r="D115" s="68" t="s">
        <v>389</v>
      </c>
      <c r="E115" s="119" t="s">
        <v>2207</v>
      </c>
      <c r="F115" s="86"/>
      <c r="G115" s="87"/>
      <c r="H115" s="88"/>
      <c r="I115" s="89"/>
      <c r="J115" s="90"/>
    </row>
    <row r="116" spans="1:10" s="118" customFormat="1" x14ac:dyDescent="0.2">
      <c r="A116" s="15" t="s">
        <v>0</v>
      </c>
      <c r="B116" s="91" t="s">
        <v>2155</v>
      </c>
      <c r="C116" s="68"/>
      <c r="D116" s="68"/>
      <c r="E116" s="119" t="s">
        <v>2208</v>
      </c>
      <c r="F116" s="86"/>
      <c r="G116" s="87"/>
      <c r="H116" s="88"/>
      <c r="I116" s="89"/>
      <c r="J116" s="90"/>
    </row>
    <row r="117" spans="1:10" s="118" customFormat="1" x14ac:dyDescent="0.2">
      <c r="A117" s="15" t="s">
        <v>0</v>
      </c>
      <c r="B117" s="91" t="s">
        <v>2155</v>
      </c>
      <c r="C117" s="68"/>
      <c r="D117" s="68"/>
      <c r="E117" s="119" t="s">
        <v>2209</v>
      </c>
      <c r="F117" s="86"/>
      <c r="G117" s="87"/>
      <c r="H117" s="88"/>
      <c r="I117" s="89"/>
      <c r="J117" s="90"/>
    </row>
    <row r="118" spans="1:10" s="118" customFormat="1" x14ac:dyDescent="0.2">
      <c r="A118" s="15" t="s">
        <v>0</v>
      </c>
      <c r="B118" s="91" t="s">
        <v>2155</v>
      </c>
      <c r="C118" s="68"/>
      <c r="D118" s="68"/>
      <c r="E118" s="119" t="s">
        <v>2210</v>
      </c>
      <c r="F118" s="86"/>
      <c r="G118" s="87"/>
      <c r="H118" s="88"/>
      <c r="I118" s="89"/>
      <c r="J118" s="90"/>
    </row>
    <row r="119" spans="1:10" s="118" customFormat="1" x14ac:dyDescent="0.2">
      <c r="A119" s="15" t="s">
        <v>0</v>
      </c>
      <c r="B119" s="91" t="s">
        <v>2155</v>
      </c>
      <c r="C119" s="68"/>
      <c r="D119" s="68"/>
      <c r="E119" s="119" t="s">
        <v>2211</v>
      </c>
      <c r="F119" s="86"/>
      <c r="G119" s="87"/>
      <c r="H119" s="88"/>
      <c r="I119" s="89"/>
      <c r="J119" s="90"/>
    </row>
    <row r="120" spans="1:10" s="118" customFormat="1" x14ac:dyDescent="0.2">
      <c r="A120" s="15" t="s">
        <v>0</v>
      </c>
      <c r="B120" s="91" t="s">
        <v>2155</v>
      </c>
      <c r="C120" s="68"/>
      <c r="D120" s="68"/>
      <c r="E120" s="119" t="s">
        <v>2212</v>
      </c>
      <c r="F120" s="86"/>
      <c r="G120" s="87"/>
      <c r="H120" s="88"/>
      <c r="I120" s="89"/>
      <c r="J120" s="90"/>
    </row>
    <row r="121" spans="1:10" s="118" customFormat="1" x14ac:dyDescent="0.2">
      <c r="A121" s="15" t="s">
        <v>0</v>
      </c>
      <c r="B121" s="91" t="s">
        <v>2155</v>
      </c>
      <c r="C121" s="68"/>
      <c r="D121" s="68"/>
      <c r="E121" s="119" t="s">
        <v>2203</v>
      </c>
      <c r="F121" s="86"/>
      <c r="G121" s="87"/>
      <c r="H121" s="88"/>
      <c r="I121" s="89"/>
      <c r="J121" s="90"/>
    </row>
    <row r="122" spans="1:10" s="118" customFormat="1" x14ac:dyDescent="0.2">
      <c r="A122" s="15" t="s">
        <v>0</v>
      </c>
      <c r="B122" s="91" t="s">
        <v>2155</v>
      </c>
      <c r="C122" s="68"/>
      <c r="D122" s="68"/>
      <c r="E122" s="119" t="s">
        <v>2213</v>
      </c>
      <c r="F122" s="86"/>
      <c r="G122" s="87"/>
      <c r="H122" s="88"/>
      <c r="I122" s="89"/>
      <c r="J122" s="90"/>
    </row>
    <row r="123" spans="1:10" s="118" customFormat="1" x14ac:dyDescent="0.2">
      <c r="A123" s="15" t="s">
        <v>0</v>
      </c>
      <c r="B123" s="91" t="s">
        <v>2155</v>
      </c>
      <c r="C123" s="68"/>
      <c r="D123" s="68"/>
      <c r="E123" s="119" t="s">
        <v>2214</v>
      </c>
      <c r="F123" s="86"/>
      <c r="G123" s="87"/>
      <c r="H123" s="88"/>
      <c r="I123" s="89"/>
      <c r="J123" s="90"/>
    </row>
    <row r="124" spans="1:10" s="118" customFormat="1" ht="22.5" x14ac:dyDescent="0.2">
      <c r="A124" s="15" t="s">
        <v>0</v>
      </c>
      <c r="B124" s="91" t="s">
        <v>2155</v>
      </c>
      <c r="C124" s="104"/>
      <c r="D124" s="98" t="s">
        <v>108</v>
      </c>
      <c r="E124" s="99" t="s">
        <v>2206</v>
      </c>
      <c r="F124" s="77" t="s">
        <v>136</v>
      </c>
      <c r="G124" s="105">
        <v>2</v>
      </c>
      <c r="H124" s="88"/>
      <c r="I124" s="89">
        <f>$G124*H124</f>
        <v>0</v>
      </c>
      <c r="J124" s="90"/>
    </row>
    <row r="125" spans="1:10" s="118" customFormat="1" ht="45" hidden="1" x14ac:dyDescent="0.2">
      <c r="A125" s="15" t="s">
        <v>0</v>
      </c>
      <c r="B125" s="106"/>
      <c r="C125" s="77"/>
      <c r="D125" s="98" t="s">
        <v>111</v>
      </c>
      <c r="E125" s="99" t="s">
        <v>112</v>
      </c>
      <c r="F125" s="77" t="s">
        <v>136</v>
      </c>
      <c r="G125" s="105">
        <v>2</v>
      </c>
      <c r="H125" s="88"/>
      <c r="I125" s="89">
        <f>$G125*H125</f>
        <v>0</v>
      </c>
      <c r="J125" s="90"/>
    </row>
    <row r="126" spans="1:10" s="118" customFormat="1" hidden="1" x14ac:dyDescent="0.2">
      <c r="A126" s="15" t="s">
        <v>0</v>
      </c>
      <c r="B126" s="117"/>
      <c r="C126" s="68"/>
      <c r="D126" s="68"/>
      <c r="E126" s="119"/>
      <c r="F126" s="86"/>
      <c r="G126" s="87"/>
      <c r="H126" s="88"/>
      <c r="I126" s="89"/>
      <c r="J126" s="90"/>
    </row>
    <row r="127" spans="1:10" s="118" customFormat="1" hidden="1" x14ac:dyDescent="0.2">
      <c r="A127" s="15" t="s">
        <v>0</v>
      </c>
      <c r="B127" s="117"/>
      <c r="C127" s="68" t="s">
        <v>222</v>
      </c>
      <c r="D127" s="68" t="s">
        <v>113</v>
      </c>
      <c r="E127" s="125" t="s">
        <v>2215</v>
      </c>
      <c r="F127" s="86"/>
      <c r="G127" s="87"/>
      <c r="H127" s="88"/>
      <c r="I127" s="89"/>
      <c r="J127" s="90"/>
    </row>
    <row r="128" spans="1:10" s="118" customFormat="1" ht="33.75" hidden="1" x14ac:dyDescent="0.2">
      <c r="A128" s="15" t="s">
        <v>0</v>
      </c>
      <c r="B128" s="117"/>
      <c r="C128" s="68"/>
      <c r="D128" s="68"/>
      <c r="E128" s="115" t="s">
        <v>2216</v>
      </c>
      <c r="F128" s="86"/>
      <c r="G128" s="87"/>
      <c r="H128" s="88"/>
      <c r="I128" s="89"/>
      <c r="J128" s="90"/>
    </row>
    <row r="129" spans="1:10" s="118" customFormat="1" hidden="1" x14ac:dyDescent="0.2">
      <c r="A129" s="15" t="s">
        <v>0</v>
      </c>
      <c r="B129" s="117"/>
      <c r="C129" s="68"/>
      <c r="D129" s="68"/>
      <c r="E129" s="126" t="s">
        <v>811</v>
      </c>
      <c r="F129" s="86"/>
      <c r="G129" s="87"/>
      <c r="H129" s="88"/>
      <c r="I129" s="89"/>
      <c r="J129" s="90"/>
    </row>
    <row r="130" spans="1:10" s="118" customFormat="1" hidden="1" x14ac:dyDescent="0.2">
      <c r="A130" s="15" t="s">
        <v>0</v>
      </c>
      <c r="B130" s="117"/>
      <c r="C130" s="68" t="s">
        <v>222</v>
      </c>
      <c r="D130" s="68" t="s">
        <v>392</v>
      </c>
      <c r="E130" s="126" t="s">
        <v>2217</v>
      </c>
      <c r="F130" s="86" t="s">
        <v>136</v>
      </c>
      <c r="G130" s="100">
        <v>4</v>
      </c>
      <c r="H130" s="88"/>
      <c r="I130" s="89">
        <f>$G130*H130</f>
        <v>0</v>
      </c>
      <c r="J130" s="90"/>
    </row>
    <row r="131" spans="1:10" s="118" customFormat="1" hidden="1" x14ac:dyDescent="0.2">
      <c r="A131" s="15" t="s">
        <v>0</v>
      </c>
      <c r="B131" s="117"/>
      <c r="C131" s="68" t="s">
        <v>222</v>
      </c>
      <c r="D131" s="68" t="s">
        <v>400</v>
      </c>
      <c r="E131" s="126" t="s">
        <v>2218</v>
      </c>
      <c r="F131" s="86" t="s">
        <v>136</v>
      </c>
      <c r="G131" s="100">
        <v>2</v>
      </c>
      <c r="H131" s="88"/>
      <c r="I131" s="89">
        <f>$G131*H131</f>
        <v>0</v>
      </c>
      <c r="J131" s="90"/>
    </row>
    <row r="132" spans="1:10" s="118" customFormat="1" hidden="1" x14ac:dyDescent="0.2">
      <c r="A132" s="15" t="s">
        <v>0</v>
      </c>
      <c r="B132" s="117"/>
      <c r="C132" s="68"/>
      <c r="D132" s="68"/>
      <c r="E132" s="119"/>
      <c r="F132" s="86"/>
      <c r="G132" s="87"/>
      <c r="H132" s="88"/>
      <c r="I132" s="89"/>
      <c r="J132" s="90"/>
    </row>
    <row r="133" spans="1:10" s="118" customFormat="1" hidden="1" x14ac:dyDescent="0.2">
      <c r="A133" s="15" t="s">
        <v>0</v>
      </c>
      <c r="B133" s="117"/>
      <c r="C133" s="68" t="s">
        <v>222</v>
      </c>
      <c r="D133" s="68" t="s">
        <v>127</v>
      </c>
      <c r="E133" s="125" t="s">
        <v>2219</v>
      </c>
      <c r="F133" s="86"/>
      <c r="G133" s="87"/>
      <c r="H133" s="88"/>
      <c r="I133" s="89"/>
      <c r="J133" s="90"/>
    </row>
    <row r="134" spans="1:10" s="118" customFormat="1" ht="33.75" hidden="1" x14ac:dyDescent="0.2">
      <c r="A134" s="15" t="s">
        <v>0</v>
      </c>
      <c r="B134" s="117"/>
      <c r="C134" s="68"/>
      <c r="D134" s="68"/>
      <c r="E134" s="97" t="s">
        <v>800</v>
      </c>
      <c r="F134" s="86"/>
      <c r="G134" s="87"/>
      <c r="H134" s="88"/>
      <c r="I134" s="89"/>
      <c r="J134" s="90"/>
    </row>
    <row r="135" spans="1:10" s="118" customFormat="1" hidden="1" x14ac:dyDescent="0.2">
      <c r="A135" s="15" t="s">
        <v>0</v>
      </c>
      <c r="B135" s="117"/>
      <c r="C135" s="68" t="s">
        <v>222</v>
      </c>
      <c r="D135" s="68" t="s">
        <v>405</v>
      </c>
      <c r="E135" s="127" t="s">
        <v>2220</v>
      </c>
      <c r="F135" s="86" t="s">
        <v>149</v>
      </c>
      <c r="G135" s="87">
        <v>5</v>
      </c>
      <c r="H135" s="88"/>
      <c r="I135" s="89">
        <f>$G135*H135</f>
        <v>0</v>
      </c>
      <c r="J135" s="90"/>
    </row>
    <row r="136" spans="1:10" s="118" customFormat="1" hidden="1" x14ac:dyDescent="0.2">
      <c r="A136" s="15" t="s">
        <v>0</v>
      </c>
      <c r="B136" s="117"/>
      <c r="C136" s="68" t="s">
        <v>222</v>
      </c>
      <c r="D136" s="68" t="s">
        <v>414</v>
      </c>
      <c r="E136" s="127" t="s">
        <v>2221</v>
      </c>
      <c r="F136" s="86" t="s">
        <v>149</v>
      </c>
      <c r="G136" s="87">
        <v>2</v>
      </c>
      <c r="H136" s="88"/>
      <c r="I136" s="89">
        <f>$G136*H136</f>
        <v>0</v>
      </c>
      <c r="J136" s="90"/>
    </row>
    <row r="137" spans="1:10" s="118" customFormat="1" hidden="1" x14ac:dyDescent="0.2">
      <c r="A137" s="15" t="s">
        <v>0</v>
      </c>
      <c r="B137" s="117"/>
      <c r="C137" s="68"/>
      <c r="D137" s="68"/>
      <c r="E137" s="119"/>
      <c r="F137" s="86"/>
      <c r="G137" s="87"/>
      <c r="H137" s="88"/>
      <c r="I137" s="89"/>
      <c r="J137" s="90"/>
    </row>
    <row r="138" spans="1:10" s="118" customFormat="1" hidden="1" x14ac:dyDescent="0.2">
      <c r="A138" s="15" t="s">
        <v>0</v>
      </c>
      <c r="B138" s="117"/>
      <c r="C138" s="68" t="s">
        <v>222</v>
      </c>
      <c r="D138" s="68" t="s">
        <v>134</v>
      </c>
      <c r="E138" s="125" t="s">
        <v>2185</v>
      </c>
      <c r="F138" s="86"/>
      <c r="G138" s="87"/>
      <c r="H138" s="88"/>
      <c r="I138" s="89"/>
      <c r="J138" s="90"/>
    </row>
    <row r="139" spans="1:10" s="118" customFormat="1" ht="33.75" hidden="1" x14ac:dyDescent="0.2">
      <c r="A139" s="15" t="s">
        <v>0</v>
      </c>
      <c r="B139" s="117"/>
      <c r="C139" s="68"/>
      <c r="D139" s="68"/>
      <c r="E139" s="111" t="s">
        <v>2222</v>
      </c>
      <c r="F139" s="86"/>
      <c r="G139" s="87"/>
      <c r="H139" s="88"/>
      <c r="I139" s="89"/>
      <c r="J139" s="90"/>
    </row>
    <row r="140" spans="1:10" s="118" customFormat="1" hidden="1" x14ac:dyDescent="0.2">
      <c r="A140" s="15" t="s">
        <v>0</v>
      </c>
      <c r="B140" s="117"/>
      <c r="C140" s="68" t="s">
        <v>222</v>
      </c>
      <c r="D140" s="68" t="s">
        <v>421</v>
      </c>
      <c r="E140" s="127" t="s">
        <v>2223</v>
      </c>
      <c r="F140" s="86" t="s">
        <v>136</v>
      </c>
      <c r="G140" s="100">
        <v>4</v>
      </c>
      <c r="H140" s="88"/>
      <c r="I140" s="89">
        <f>$G140*H140</f>
        <v>0</v>
      </c>
      <c r="J140" s="90"/>
    </row>
    <row r="141" spans="1:10" s="118" customFormat="1" hidden="1" x14ac:dyDescent="0.2">
      <c r="A141" s="15" t="s">
        <v>0</v>
      </c>
      <c r="B141" s="117"/>
      <c r="C141" s="68" t="s">
        <v>222</v>
      </c>
      <c r="D141" s="68" t="s">
        <v>430</v>
      </c>
      <c r="E141" s="127" t="s">
        <v>2224</v>
      </c>
      <c r="F141" s="86" t="s">
        <v>136</v>
      </c>
      <c r="G141" s="100">
        <v>2</v>
      </c>
      <c r="H141" s="88"/>
      <c r="I141" s="89">
        <f>$G141*H141</f>
        <v>0</v>
      </c>
      <c r="J141" s="90"/>
    </row>
    <row r="142" spans="1:10" s="118" customFormat="1" hidden="1" x14ac:dyDescent="0.2">
      <c r="A142" s="15" t="s">
        <v>0</v>
      </c>
      <c r="B142" s="117"/>
      <c r="C142" s="68"/>
      <c r="D142" s="68"/>
      <c r="E142" s="127"/>
      <c r="F142" s="86"/>
      <c r="G142" s="87"/>
      <c r="H142" s="88"/>
      <c r="I142" s="89"/>
      <c r="J142" s="90"/>
    </row>
    <row r="143" spans="1:10" s="118" customFormat="1" hidden="1" x14ac:dyDescent="0.2">
      <c r="A143" s="15" t="s">
        <v>0</v>
      </c>
      <c r="B143" s="117"/>
      <c r="C143" s="68" t="s">
        <v>222</v>
      </c>
      <c r="D143" s="68" t="s">
        <v>138</v>
      </c>
      <c r="E143" s="116" t="s">
        <v>695</v>
      </c>
      <c r="F143" s="86" t="s">
        <v>110</v>
      </c>
      <c r="G143" s="100">
        <v>1</v>
      </c>
      <c r="H143" s="88"/>
      <c r="I143" s="89">
        <f>$G143*H143</f>
        <v>0</v>
      </c>
      <c r="J143" s="90"/>
    </row>
    <row r="144" spans="1:10" s="118" customFormat="1" hidden="1" x14ac:dyDescent="0.2">
      <c r="A144" s="15" t="s">
        <v>0</v>
      </c>
      <c r="B144" s="117"/>
      <c r="C144" s="68"/>
      <c r="D144" s="68"/>
      <c r="E144" s="115"/>
      <c r="F144" s="86"/>
      <c r="G144" s="87"/>
      <c r="H144" s="88"/>
      <c r="I144" s="89"/>
      <c r="J144" s="90"/>
    </row>
    <row r="145" spans="1:10" s="118" customFormat="1" hidden="1" x14ac:dyDescent="0.2">
      <c r="A145" s="15" t="s">
        <v>0</v>
      </c>
      <c r="B145" s="117"/>
      <c r="C145" s="68" t="s">
        <v>222</v>
      </c>
      <c r="D145" s="68" t="s">
        <v>143</v>
      </c>
      <c r="E145" s="92" t="s">
        <v>2189</v>
      </c>
      <c r="F145" s="86" t="s">
        <v>110</v>
      </c>
      <c r="G145" s="100">
        <v>1</v>
      </c>
      <c r="H145" s="88"/>
      <c r="I145" s="89">
        <f>$G145*H145</f>
        <v>0</v>
      </c>
      <c r="J145" s="90"/>
    </row>
    <row r="146" spans="1:10" s="118" customFormat="1" ht="22.5" hidden="1" x14ac:dyDescent="0.2">
      <c r="A146" s="15" t="s">
        <v>0</v>
      </c>
      <c r="B146" s="117"/>
      <c r="C146" s="68"/>
      <c r="D146" s="68"/>
      <c r="E146" s="119" t="s">
        <v>2225</v>
      </c>
      <c r="F146" s="86"/>
      <c r="G146" s="87"/>
      <c r="H146" s="88"/>
      <c r="I146" s="89"/>
      <c r="J146" s="90"/>
    </row>
    <row r="147" spans="1:10" s="118" customFormat="1" hidden="1" x14ac:dyDescent="0.2">
      <c r="A147" s="15" t="s">
        <v>0</v>
      </c>
      <c r="B147" s="117"/>
      <c r="C147" s="93"/>
      <c r="D147" s="93"/>
      <c r="E147" s="119"/>
      <c r="F147" s="86"/>
      <c r="G147" s="87"/>
      <c r="H147" s="88"/>
      <c r="I147" s="89"/>
      <c r="J147" s="90"/>
    </row>
    <row r="148" spans="1:10" s="118" customFormat="1" hidden="1" x14ac:dyDescent="0.2">
      <c r="A148" s="15" t="s">
        <v>0</v>
      </c>
      <c r="B148" s="117"/>
      <c r="C148" s="68" t="s">
        <v>222</v>
      </c>
      <c r="D148" s="68" t="s">
        <v>143</v>
      </c>
      <c r="E148" s="92" t="s">
        <v>2191</v>
      </c>
      <c r="F148" s="86" t="s">
        <v>110</v>
      </c>
      <c r="G148" s="100">
        <v>1</v>
      </c>
      <c r="H148" s="88"/>
      <c r="I148" s="89">
        <f>$G148*H148</f>
        <v>0</v>
      </c>
      <c r="J148" s="90"/>
    </row>
    <row r="149" spans="1:10" s="118" customFormat="1" ht="22.5" hidden="1" x14ac:dyDescent="0.2">
      <c r="A149" s="15" t="s">
        <v>0</v>
      </c>
      <c r="B149" s="117"/>
      <c r="C149" s="68"/>
      <c r="D149" s="68"/>
      <c r="E149" s="120" t="s">
        <v>2226</v>
      </c>
      <c r="F149" s="86"/>
      <c r="G149" s="87"/>
      <c r="H149" s="88"/>
      <c r="I149" s="89"/>
      <c r="J149" s="90"/>
    </row>
    <row r="150" spans="1:10" s="118" customFormat="1" hidden="1" x14ac:dyDescent="0.2">
      <c r="A150" s="15" t="s">
        <v>0</v>
      </c>
      <c r="B150" s="117"/>
      <c r="C150" s="68"/>
      <c r="D150" s="68"/>
      <c r="E150" s="128"/>
      <c r="F150" s="86"/>
      <c r="G150" s="87"/>
      <c r="H150" s="88"/>
      <c r="I150" s="89"/>
      <c r="J150" s="90"/>
    </row>
    <row r="151" spans="1:10" s="118" customFormat="1" hidden="1" x14ac:dyDescent="0.2">
      <c r="A151" s="15" t="s">
        <v>221</v>
      </c>
      <c r="B151" s="117"/>
      <c r="C151" s="68" t="str">
        <f>C97</f>
        <v>V-A-2.</v>
      </c>
      <c r="D151" s="68"/>
      <c r="E151" s="129" t="str">
        <f>E97&amp; " - ukupno:"</f>
        <v>ODSISNA VENTILACIJA GARDEROBA I SANITARIJA - ukupno:</v>
      </c>
      <c r="F151" s="86"/>
      <c r="G151" s="87"/>
      <c r="H151" s="88"/>
      <c r="I151" s="124">
        <f>SUM(I99:I150)</f>
        <v>0</v>
      </c>
      <c r="J151" s="90"/>
    </row>
    <row r="152" spans="1:10" s="118" customFormat="1" hidden="1" x14ac:dyDescent="0.2">
      <c r="A152" s="15" t="s">
        <v>0</v>
      </c>
      <c r="B152" s="117"/>
      <c r="C152" s="130"/>
      <c r="D152" s="68"/>
      <c r="E152" s="129"/>
      <c r="F152" s="86"/>
      <c r="G152" s="87"/>
      <c r="H152" s="88"/>
      <c r="I152" s="124"/>
      <c r="J152" s="90"/>
    </row>
    <row r="153" spans="1:10" s="118" customFormat="1" hidden="1" x14ac:dyDescent="0.2">
      <c r="A153" s="15" t="s">
        <v>0</v>
      </c>
      <c r="B153" s="117"/>
      <c r="C153" s="131" t="s">
        <v>2227</v>
      </c>
      <c r="D153" s="132"/>
      <c r="E153" s="133" t="s">
        <v>249</v>
      </c>
      <c r="F153" s="71"/>
      <c r="G153" s="72"/>
      <c r="H153" s="72"/>
      <c r="I153" s="74"/>
      <c r="J153" s="75"/>
    </row>
    <row r="154" spans="1:10" s="113" customFormat="1" hidden="1" x14ac:dyDescent="0.2">
      <c r="A154" s="15" t="s">
        <v>0</v>
      </c>
      <c r="B154" s="106"/>
      <c r="C154" s="130"/>
      <c r="D154" s="68"/>
      <c r="E154" s="129"/>
      <c r="F154" s="86"/>
      <c r="G154" s="87"/>
      <c r="H154" s="88"/>
      <c r="I154" s="124"/>
      <c r="J154" s="90"/>
    </row>
    <row r="155" spans="1:10" s="113" customFormat="1" x14ac:dyDescent="0.2">
      <c r="A155" s="15" t="s">
        <v>0</v>
      </c>
      <c r="B155" s="134" t="s">
        <v>2228</v>
      </c>
      <c r="C155" s="130" t="s">
        <v>250</v>
      </c>
      <c r="D155" s="68" t="s">
        <v>72</v>
      </c>
      <c r="E155" s="129" t="s">
        <v>2229</v>
      </c>
      <c r="F155" s="86"/>
      <c r="G155" s="87"/>
      <c r="H155" s="88"/>
      <c r="I155" s="89"/>
      <c r="J155" s="90"/>
    </row>
    <row r="156" spans="1:10" s="113" customFormat="1" ht="117.75" customHeight="1" x14ac:dyDescent="0.2">
      <c r="A156" s="15" t="s">
        <v>0</v>
      </c>
      <c r="B156" s="134" t="s">
        <v>2228</v>
      </c>
      <c r="C156" s="130"/>
      <c r="D156" s="68"/>
      <c r="E156" s="135" t="s">
        <v>2230</v>
      </c>
      <c r="F156" s="86"/>
      <c r="G156" s="87"/>
      <c r="H156" s="88"/>
      <c r="I156" s="89"/>
      <c r="J156" s="136"/>
    </row>
    <row r="157" spans="1:10" s="113" customFormat="1" x14ac:dyDescent="0.2">
      <c r="A157" s="15" t="s">
        <v>0</v>
      </c>
      <c r="B157" s="134" t="s">
        <v>2228</v>
      </c>
      <c r="C157" s="130"/>
      <c r="D157" s="68"/>
      <c r="E157" s="137" t="s">
        <v>2231</v>
      </c>
      <c r="F157" s="86"/>
      <c r="G157" s="87"/>
      <c r="H157" s="88"/>
      <c r="I157" s="89"/>
      <c r="J157" s="136"/>
    </row>
    <row r="158" spans="1:10" s="113" customFormat="1" x14ac:dyDescent="0.2">
      <c r="A158" s="15" t="s">
        <v>0</v>
      </c>
      <c r="B158" s="134" t="s">
        <v>2228</v>
      </c>
      <c r="C158" s="130"/>
      <c r="D158" s="68"/>
      <c r="E158" s="129" t="s">
        <v>2232</v>
      </c>
      <c r="F158" s="86"/>
      <c r="G158" s="87"/>
      <c r="H158" s="88"/>
      <c r="I158" s="89"/>
      <c r="J158" s="136"/>
    </row>
    <row r="159" spans="1:10" s="113" customFormat="1" x14ac:dyDescent="0.2">
      <c r="A159" s="15" t="s">
        <v>0</v>
      </c>
      <c r="B159" s="134" t="s">
        <v>2228</v>
      </c>
      <c r="C159" s="130"/>
      <c r="D159" s="68"/>
      <c r="E159" s="138" t="s">
        <v>2233</v>
      </c>
      <c r="F159" s="86"/>
      <c r="G159" s="87"/>
      <c r="H159" s="88"/>
      <c r="I159" s="89"/>
      <c r="J159" s="136"/>
    </row>
    <row r="160" spans="1:10" s="113" customFormat="1" x14ac:dyDescent="0.2">
      <c r="A160" s="15" t="s">
        <v>0</v>
      </c>
      <c r="B160" s="134" t="s">
        <v>2228</v>
      </c>
      <c r="C160" s="130"/>
      <c r="D160" s="68"/>
      <c r="E160" s="138" t="s">
        <v>2234</v>
      </c>
      <c r="F160" s="86"/>
      <c r="G160" s="87"/>
      <c r="H160" s="88"/>
      <c r="I160" s="89"/>
      <c r="J160" s="136"/>
    </row>
    <row r="161" spans="1:10" s="113" customFormat="1" x14ac:dyDescent="0.2">
      <c r="A161" s="15" t="s">
        <v>0</v>
      </c>
      <c r="B161" s="134" t="s">
        <v>2228</v>
      </c>
      <c r="C161" s="130"/>
      <c r="D161" s="68"/>
      <c r="E161" s="138" t="s">
        <v>2235</v>
      </c>
      <c r="F161" s="86"/>
      <c r="G161" s="87"/>
      <c r="H161" s="88"/>
      <c r="I161" s="89"/>
      <c r="J161" s="136"/>
    </row>
    <row r="162" spans="1:10" s="113" customFormat="1" x14ac:dyDescent="0.2">
      <c r="A162" s="15" t="s">
        <v>0</v>
      </c>
      <c r="B162" s="134" t="s">
        <v>2228</v>
      </c>
      <c r="C162" s="130"/>
      <c r="D162" s="68"/>
      <c r="E162" s="138" t="s">
        <v>2236</v>
      </c>
      <c r="F162" s="86"/>
      <c r="G162" s="87"/>
      <c r="H162" s="88"/>
      <c r="I162" s="89"/>
      <c r="J162" s="136"/>
    </row>
    <row r="163" spans="1:10" s="113" customFormat="1" x14ac:dyDescent="0.2">
      <c r="A163" s="15" t="s">
        <v>0</v>
      </c>
      <c r="B163" s="134" t="s">
        <v>2228</v>
      </c>
      <c r="C163" s="130"/>
      <c r="D163" s="68"/>
      <c r="E163" s="138" t="s">
        <v>2237</v>
      </c>
      <c r="F163" s="86"/>
      <c r="G163" s="87"/>
      <c r="H163" s="88"/>
      <c r="I163" s="89"/>
      <c r="J163" s="136"/>
    </row>
    <row r="164" spans="1:10" s="113" customFormat="1" x14ac:dyDescent="0.2">
      <c r="A164" s="15" t="s">
        <v>0</v>
      </c>
      <c r="B164" s="134" t="s">
        <v>2228</v>
      </c>
      <c r="C164" s="130"/>
      <c r="D164" s="68"/>
      <c r="E164" s="138" t="s">
        <v>2238</v>
      </c>
      <c r="F164" s="86"/>
      <c r="G164" s="87"/>
      <c r="H164" s="88"/>
      <c r="I164" s="89"/>
      <c r="J164" s="136"/>
    </row>
    <row r="165" spans="1:10" s="113" customFormat="1" x14ac:dyDescent="0.2">
      <c r="A165" s="15" t="s">
        <v>0</v>
      </c>
      <c r="B165" s="134" t="s">
        <v>2228</v>
      </c>
      <c r="C165" s="130"/>
      <c r="D165" s="68"/>
      <c r="E165" s="138" t="s">
        <v>2239</v>
      </c>
      <c r="F165" s="86"/>
      <c r="G165" s="87"/>
      <c r="H165" s="88"/>
      <c r="I165" s="89"/>
      <c r="J165" s="136"/>
    </row>
    <row r="166" spans="1:10" s="113" customFormat="1" x14ac:dyDescent="0.2">
      <c r="A166" s="15" t="s">
        <v>0</v>
      </c>
      <c r="B166" s="134" t="s">
        <v>2228</v>
      </c>
      <c r="C166" s="130"/>
      <c r="D166" s="68"/>
      <c r="E166" s="138" t="s">
        <v>2240</v>
      </c>
      <c r="F166" s="86"/>
      <c r="G166" s="87"/>
      <c r="H166" s="88"/>
      <c r="I166" s="89"/>
      <c r="J166" s="136"/>
    </row>
    <row r="167" spans="1:10" s="113" customFormat="1" x14ac:dyDescent="0.2">
      <c r="A167" s="15" t="s">
        <v>0</v>
      </c>
      <c r="B167" s="134" t="s">
        <v>2228</v>
      </c>
      <c r="C167" s="130"/>
      <c r="D167" s="68"/>
      <c r="E167" s="138" t="s">
        <v>2241</v>
      </c>
      <c r="F167" s="86"/>
      <c r="G167" s="87"/>
      <c r="H167" s="88"/>
      <c r="I167" s="89"/>
      <c r="J167" s="136"/>
    </row>
    <row r="168" spans="1:10" s="113" customFormat="1" x14ac:dyDescent="0.2">
      <c r="A168" s="15" t="s">
        <v>0</v>
      </c>
      <c r="B168" s="134" t="s">
        <v>2228</v>
      </c>
      <c r="C168" s="130"/>
      <c r="D168" s="68"/>
      <c r="E168" s="138" t="s">
        <v>2242</v>
      </c>
      <c r="F168" s="86"/>
      <c r="G168" s="87"/>
      <c r="H168" s="88"/>
      <c r="I168" s="89"/>
      <c r="J168" s="136"/>
    </row>
    <row r="169" spans="1:10" s="113" customFormat="1" x14ac:dyDescent="0.2">
      <c r="A169" s="15" t="s">
        <v>0</v>
      </c>
      <c r="B169" s="134" t="s">
        <v>2228</v>
      </c>
      <c r="C169" s="130"/>
      <c r="D169" s="68"/>
      <c r="E169" s="138" t="s">
        <v>2243</v>
      </c>
      <c r="F169" s="86"/>
      <c r="G169" s="87"/>
      <c r="H169" s="88"/>
      <c r="I169" s="89"/>
      <c r="J169" s="136"/>
    </row>
    <row r="170" spans="1:10" s="113" customFormat="1" x14ac:dyDescent="0.2">
      <c r="A170" s="15" t="s">
        <v>0</v>
      </c>
      <c r="B170" s="134" t="s">
        <v>2228</v>
      </c>
      <c r="C170" s="130"/>
      <c r="D170" s="68"/>
      <c r="E170" s="138" t="s">
        <v>2244</v>
      </c>
      <c r="F170" s="86"/>
      <c r="G170" s="87"/>
      <c r="H170" s="88"/>
      <c r="I170" s="89"/>
      <c r="J170" s="136"/>
    </row>
    <row r="171" spans="1:10" s="113" customFormat="1" x14ac:dyDescent="0.2">
      <c r="A171" s="15" t="s">
        <v>0</v>
      </c>
      <c r="B171" s="134" t="s">
        <v>2228</v>
      </c>
      <c r="C171" s="130"/>
      <c r="D171" s="68"/>
      <c r="E171" s="138" t="s">
        <v>2245</v>
      </c>
      <c r="F171" s="86"/>
      <c r="G171" s="87"/>
      <c r="H171" s="88"/>
      <c r="I171" s="89"/>
      <c r="J171" s="136"/>
    </row>
    <row r="172" spans="1:10" s="113" customFormat="1" x14ac:dyDescent="0.2">
      <c r="A172" s="15" t="s">
        <v>0</v>
      </c>
      <c r="B172" s="134" t="s">
        <v>2228</v>
      </c>
      <c r="C172" s="130"/>
      <c r="D172" s="68"/>
      <c r="E172" s="138" t="s">
        <v>2246</v>
      </c>
      <c r="F172" s="86"/>
      <c r="G172" s="87"/>
      <c r="H172" s="88"/>
      <c r="I172" s="89"/>
      <c r="J172" s="136"/>
    </row>
    <row r="173" spans="1:10" s="113" customFormat="1" x14ac:dyDescent="0.2">
      <c r="A173" s="15" t="s">
        <v>0</v>
      </c>
      <c r="B173" s="134" t="s">
        <v>2228</v>
      </c>
      <c r="C173" s="68"/>
      <c r="D173" s="68"/>
      <c r="E173" s="138" t="s">
        <v>2247</v>
      </c>
      <c r="F173" s="77"/>
      <c r="G173" s="78"/>
      <c r="H173" s="88"/>
      <c r="I173" s="80"/>
      <c r="J173" s="81"/>
    </row>
    <row r="174" spans="1:10" s="113" customFormat="1" x14ac:dyDescent="0.2">
      <c r="A174" s="15" t="s">
        <v>0</v>
      </c>
      <c r="B174" s="134" t="s">
        <v>2228</v>
      </c>
      <c r="C174" s="68"/>
      <c r="D174" s="68"/>
      <c r="E174" s="138" t="s">
        <v>2248</v>
      </c>
      <c r="F174" s="77"/>
      <c r="G174" s="78"/>
      <c r="H174" s="88"/>
      <c r="I174" s="80"/>
      <c r="J174" s="81"/>
    </row>
    <row r="175" spans="1:10" s="113" customFormat="1" x14ac:dyDescent="0.2">
      <c r="A175" s="15" t="s">
        <v>0</v>
      </c>
      <c r="B175" s="134" t="s">
        <v>2228</v>
      </c>
      <c r="C175" s="68"/>
      <c r="D175" s="68"/>
      <c r="E175" s="138" t="s">
        <v>2249</v>
      </c>
      <c r="F175" s="77"/>
      <c r="G175" s="78"/>
      <c r="H175" s="88"/>
      <c r="I175" s="80"/>
      <c r="J175" s="81"/>
    </row>
    <row r="176" spans="1:10" s="113" customFormat="1" x14ac:dyDescent="0.2">
      <c r="A176" s="15" t="s">
        <v>0</v>
      </c>
      <c r="B176" s="134" t="s">
        <v>2228</v>
      </c>
      <c r="C176" s="68"/>
      <c r="D176" s="68"/>
      <c r="E176" s="138" t="s">
        <v>2250</v>
      </c>
      <c r="F176" s="77"/>
      <c r="G176" s="78"/>
      <c r="H176" s="88"/>
      <c r="I176" s="80"/>
      <c r="J176" s="81"/>
    </row>
    <row r="177" spans="1:10" s="113" customFormat="1" x14ac:dyDescent="0.2">
      <c r="A177" s="15" t="s">
        <v>0</v>
      </c>
      <c r="B177" s="134" t="s">
        <v>2228</v>
      </c>
      <c r="C177" s="68"/>
      <c r="D177" s="68"/>
      <c r="E177" s="138" t="s">
        <v>2251</v>
      </c>
      <c r="F177" s="77"/>
      <c r="G177" s="78"/>
      <c r="H177" s="88"/>
      <c r="I177" s="80"/>
      <c r="J177" s="81"/>
    </row>
    <row r="178" spans="1:10" s="113" customFormat="1" x14ac:dyDescent="0.2">
      <c r="A178" s="15" t="s">
        <v>0</v>
      </c>
      <c r="B178" s="134" t="s">
        <v>2228</v>
      </c>
      <c r="C178" s="68"/>
      <c r="D178" s="68"/>
      <c r="E178" s="138" t="s">
        <v>2252</v>
      </c>
      <c r="F178" s="77"/>
      <c r="G178" s="78"/>
      <c r="H178" s="88"/>
      <c r="I178" s="80"/>
      <c r="J178" s="81"/>
    </row>
    <row r="179" spans="1:10" s="113" customFormat="1" x14ac:dyDescent="0.2">
      <c r="A179" s="15" t="s">
        <v>0</v>
      </c>
      <c r="B179" s="134" t="s">
        <v>2228</v>
      </c>
      <c r="C179" s="68"/>
      <c r="D179" s="68"/>
      <c r="E179" s="138" t="s">
        <v>2253</v>
      </c>
      <c r="F179" s="77"/>
      <c r="G179" s="78"/>
      <c r="H179" s="88"/>
      <c r="I179" s="80"/>
      <c r="J179" s="81"/>
    </row>
    <row r="180" spans="1:10" s="113" customFormat="1" x14ac:dyDescent="0.2">
      <c r="A180" s="15" t="s">
        <v>0</v>
      </c>
      <c r="B180" s="134" t="s">
        <v>2228</v>
      </c>
      <c r="C180" s="68"/>
      <c r="D180" s="68"/>
      <c r="E180" s="138" t="s">
        <v>2254</v>
      </c>
      <c r="F180" s="77"/>
      <c r="G180" s="78"/>
      <c r="H180" s="88"/>
      <c r="I180" s="80"/>
      <c r="J180" s="81"/>
    </row>
    <row r="181" spans="1:10" s="113" customFormat="1" x14ac:dyDescent="0.2">
      <c r="A181" s="15" t="s">
        <v>0</v>
      </c>
      <c r="B181" s="134" t="s">
        <v>2228</v>
      </c>
      <c r="C181" s="68"/>
      <c r="D181" s="68"/>
      <c r="E181" s="138" t="s">
        <v>2255</v>
      </c>
      <c r="F181" s="77"/>
      <c r="G181" s="78"/>
      <c r="H181" s="88"/>
      <c r="I181" s="80"/>
      <c r="J181" s="81"/>
    </row>
    <row r="182" spans="1:10" s="113" customFormat="1" x14ac:dyDescent="0.2">
      <c r="A182" s="15" t="s">
        <v>0</v>
      </c>
      <c r="B182" s="134" t="s">
        <v>2228</v>
      </c>
      <c r="C182" s="68"/>
      <c r="D182" s="68"/>
      <c r="E182" s="138" t="s">
        <v>2256</v>
      </c>
      <c r="F182" s="77"/>
      <c r="G182" s="78"/>
      <c r="H182" s="88"/>
      <c r="I182" s="80"/>
      <c r="J182" s="81"/>
    </row>
    <row r="183" spans="1:10" s="113" customFormat="1" ht="22.5" x14ac:dyDescent="0.2">
      <c r="A183" s="15" t="s">
        <v>0</v>
      </c>
      <c r="B183" s="134" t="s">
        <v>2228</v>
      </c>
      <c r="C183" s="104"/>
      <c r="D183" s="98" t="s">
        <v>108</v>
      </c>
      <c r="E183" s="99" t="s">
        <v>2257</v>
      </c>
      <c r="F183" s="77" t="s">
        <v>110</v>
      </c>
      <c r="G183" s="105">
        <v>1</v>
      </c>
      <c r="H183" s="88"/>
      <c r="I183" s="89">
        <f>$G183*H183</f>
        <v>0</v>
      </c>
      <c r="J183" s="81"/>
    </row>
    <row r="184" spans="1:10" s="113" customFormat="1" ht="45" hidden="1" x14ac:dyDescent="0.2">
      <c r="A184" s="15" t="s">
        <v>0</v>
      </c>
      <c r="B184" s="106"/>
      <c r="C184" s="77"/>
      <c r="D184" s="98" t="s">
        <v>111</v>
      </c>
      <c r="E184" s="99" t="s">
        <v>112</v>
      </c>
      <c r="F184" s="77" t="s">
        <v>110</v>
      </c>
      <c r="G184" s="105">
        <v>1</v>
      </c>
      <c r="H184" s="88"/>
      <c r="I184" s="89">
        <f>$G184*H184</f>
        <v>0</v>
      </c>
      <c r="J184" s="81"/>
    </row>
    <row r="185" spans="1:10" s="113" customFormat="1" x14ac:dyDescent="0.2">
      <c r="A185" s="15" t="s">
        <v>0</v>
      </c>
      <c r="B185" s="134" t="s">
        <v>2228</v>
      </c>
      <c r="C185" s="77"/>
      <c r="D185" s="98" t="s">
        <v>2258</v>
      </c>
      <c r="E185" s="99" t="s">
        <v>2259</v>
      </c>
      <c r="F185" s="77" t="s">
        <v>110</v>
      </c>
      <c r="G185" s="105">
        <v>1</v>
      </c>
      <c r="H185" s="88"/>
      <c r="I185" s="89">
        <f>$G185*H185</f>
        <v>0</v>
      </c>
      <c r="J185" s="81"/>
    </row>
    <row r="186" spans="1:10" s="113" customFormat="1" hidden="1" x14ac:dyDescent="0.2">
      <c r="A186" s="15" t="s">
        <v>0</v>
      </c>
      <c r="B186" s="106"/>
      <c r="C186" s="130"/>
      <c r="D186" s="68"/>
      <c r="E186" s="137"/>
      <c r="F186" s="86"/>
      <c r="G186" s="87"/>
      <c r="H186" s="88"/>
      <c r="I186" s="89"/>
      <c r="J186" s="136"/>
    </row>
    <row r="187" spans="1:10" s="113" customFormat="1" hidden="1" x14ac:dyDescent="0.2">
      <c r="A187" s="15" t="s">
        <v>0</v>
      </c>
      <c r="B187" s="106"/>
      <c r="C187" s="130" t="s">
        <v>250</v>
      </c>
      <c r="D187" s="68" t="s">
        <v>113</v>
      </c>
      <c r="E187" s="139" t="s">
        <v>799</v>
      </c>
      <c r="F187" s="86"/>
      <c r="G187" s="87"/>
      <c r="H187" s="88"/>
      <c r="I187" s="89"/>
      <c r="J187" s="136"/>
    </row>
    <row r="188" spans="1:10" s="113" customFormat="1" ht="33.75" hidden="1" x14ac:dyDescent="0.2">
      <c r="A188" s="15" t="s">
        <v>0</v>
      </c>
      <c r="B188" s="106"/>
      <c r="C188" s="130"/>
      <c r="D188" s="68"/>
      <c r="E188" s="97" t="s">
        <v>800</v>
      </c>
      <c r="F188" s="86"/>
      <c r="G188" s="87"/>
      <c r="H188" s="88"/>
      <c r="I188" s="89"/>
      <c r="J188" s="136"/>
    </row>
    <row r="189" spans="1:10" s="118" customFormat="1" hidden="1" x14ac:dyDescent="0.2">
      <c r="A189" s="15" t="s">
        <v>0</v>
      </c>
      <c r="B189" s="117"/>
      <c r="C189" s="130"/>
      <c r="D189" s="68"/>
      <c r="E189" s="127" t="s">
        <v>2260</v>
      </c>
      <c r="F189" s="86" t="s">
        <v>149</v>
      </c>
      <c r="G189" s="87">
        <v>5</v>
      </c>
      <c r="H189" s="88"/>
      <c r="I189" s="89">
        <f>$G189*H189</f>
        <v>0</v>
      </c>
      <c r="J189" s="136"/>
    </row>
    <row r="190" spans="1:10" s="118" customFormat="1" hidden="1" x14ac:dyDescent="0.2">
      <c r="A190" s="15" t="s">
        <v>0</v>
      </c>
      <c r="B190" s="117"/>
      <c r="C190" s="130"/>
      <c r="D190" s="68"/>
      <c r="E190" s="127"/>
      <c r="F190" s="86"/>
      <c r="G190" s="87"/>
      <c r="H190" s="88"/>
      <c r="I190" s="89"/>
      <c r="J190" s="136"/>
    </row>
    <row r="191" spans="1:10" s="118" customFormat="1" hidden="1" x14ac:dyDescent="0.2">
      <c r="A191" s="15" t="s">
        <v>0</v>
      </c>
      <c r="B191" s="117"/>
      <c r="C191" s="130" t="s">
        <v>250</v>
      </c>
      <c r="D191" s="68" t="s">
        <v>127</v>
      </c>
      <c r="E191" s="140" t="s">
        <v>2261</v>
      </c>
      <c r="F191" s="93"/>
      <c r="G191" s="94"/>
      <c r="H191" s="88"/>
      <c r="I191" s="96"/>
      <c r="J191" s="136"/>
    </row>
    <row r="192" spans="1:10" s="118" customFormat="1" ht="45" hidden="1" x14ac:dyDescent="0.2">
      <c r="A192" s="15" t="s">
        <v>0</v>
      </c>
      <c r="B192" s="117"/>
      <c r="C192" s="93"/>
      <c r="D192" s="93"/>
      <c r="E192" s="85" t="s">
        <v>2262</v>
      </c>
      <c r="F192" s="86"/>
      <c r="G192" s="87"/>
      <c r="H192" s="88"/>
      <c r="I192" s="89"/>
      <c r="J192" s="136"/>
    </row>
    <row r="193" spans="1:10" s="118" customFormat="1" hidden="1" x14ac:dyDescent="0.2">
      <c r="A193" s="15" t="s">
        <v>0</v>
      </c>
      <c r="B193" s="117"/>
      <c r="C193" s="130"/>
      <c r="D193" s="68"/>
      <c r="E193" s="119" t="s">
        <v>2263</v>
      </c>
      <c r="F193" s="86"/>
      <c r="G193" s="87"/>
      <c r="H193" s="88"/>
      <c r="I193" s="89"/>
      <c r="J193" s="136"/>
    </row>
    <row r="194" spans="1:10" s="118" customFormat="1" hidden="1" x14ac:dyDescent="0.2">
      <c r="A194" s="15" t="s">
        <v>0</v>
      </c>
      <c r="B194" s="117"/>
      <c r="C194" s="130"/>
      <c r="D194" s="68"/>
      <c r="E194" s="119" t="s">
        <v>2264</v>
      </c>
      <c r="F194" s="86"/>
      <c r="G194" s="87"/>
      <c r="H194" s="88"/>
      <c r="I194" s="89"/>
      <c r="J194" s="136"/>
    </row>
    <row r="195" spans="1:10" s="118" customFormat="1" hidden="1" x14ac:dyDescent="0.2">
      <c r="A195" s="15" t="s">
        <v>0</v>
      </c>
      <c r="B195" s="117"/>
      <c r="C195" s="130"/>
      <c r="D195" s="68"/>
      <c r="E195" s="119" t="s">
        <v>2265</v>
      </c>
      <c r="F195" s="86"/>
      <c r="G195" s="87"/>
      <c r="H195" s="88"/>
      <c r="I195" s="89"/>
      <c r="J195" s="136"/>
    </row>
    <row r="196" spans="1:10" s="118" customFormat="1" hidden="1" x14ac:dyDescent="0.2">
      <c r="A196" s="15" t="s">
        <v>0</v>
      </c>
      <c r="B196" s="117"/>
      <c r="C196" s="130"/>
      <c r="D196" s="68"/>
      <c r="E196" s="119" t="s">
        <v>2266</v>
      </c>
      <c r="F196" s="86"/>
      <c r="G196" s="87"/>
      <c r="H196" s="88"/>
      <c r="I196" s="89"/>
      <c r="J196" s="136"/>
    </row>
    <row r="197" spans="1:10" s="118" customFormat="1" hidden="1" x14ac:dyDescent="0.2">
      <c r="A197" s="15" t="s">
        <v>0</v>
      </c>
      <c r="B197" s="117"/>
      <c r="C197" s="130"/>
      <c r="D197" s="68"/>
      <c r="E197" s="141" t="s">
        <v>2267</v>
      </c>
      <c r="F197" s="86" t="s">
        <v>344</v>
      </c>
      <c r="G197" s="87">
        <v>5</v>
      </c>
      <c r="H197" s="88"/>
      <c r="I197" s="89">
        <f>$G197*H197</f>
        <v>0</v>
      </c>
      <c r="J197" s="136"/>
    </row>
    <row r="198" spans="1:10" s="118" customFormat="1" hidden="1" x14ac:dyDescent="0.2">
      <c r="A198" s="15" t="s">
        <v>0</v>
      </c>
      <c r="B198" s="117"/>
      <c r="C198" s="130"/>
      <c r="D198" s="68"/>
      <c r="E198" s="127"/>
      <c r="F198" s="86"/>
      <c r="G198" s="87"/>
      <c r="H198" s="88"/>
      <c r="I198" s="89"/>
      <c r="J198" s="136"/>
    </row>
    <row r="199" spans="1:10" s="118" customFormat="1" hidden="1" x14ac:dyDescent="0.2">
      <c r="A199" s="15" t="s">
        <v>0</v>
      </c>
      <c r="B199" s="117"/>
      <c r="C199" s="130" t="s">
        <v>250</v>
      </c>
      <c r="D199" s="68" t="s">
        <v>134</v>
      </c>
      <c r="E199" s="125" t="s">
        <v>2215</v>
      </c>
      <c r="F199" s="93"/>
      <c r="G199" s="94"/>
      <c r="H199" s="88"/>
      <c r="I199" s="96"/>
      <c r="J199" s="136"/>
    </row>
    <row r="200" spans="1:10" s="118" customFormat="1" ht="33.75" hidden="1" x14ac:dyDescent="0.2">
      <c r="A200" s="15" t="s">
        <v>0</v>
      </c>
      <c r="B200" s="117"/>
      <c r="C200" s="130"/>
      <c r="D200" s="68"/>
      <c r="E200" s="115" t="s">
        <v>2216</v>
      </c>
      <c r="F200" s="86"/>
      <c r="G200" s="87"/>
      <c r="H200" s="88"/>
      <c r="I200" s="89"/>
      <c r="J200" s="136"/>
    </row>
    <row r="201" spans="1:10" s="118" customFormat="1" hidden="1" x14ac:dyDescent="0.2">
      <c r="A201" s="15" t="s">
        <v>0</v>
      </c>
      <c r="B201" s="117"/>
      <c r="C201" s="130"/>
      <c r="D201" s="68"/>
      <c r="E201" s="126" t="s">
        <v>811</v>
      </c>
      <c r="F201" s="86"/>
      <c r="G201" s="87"/>
      <c r="H201" s="88"/>
      <c r="I201" s="89"/>
      <c r="J201" s="136"/>
    </row>
    <row r="202" spans="1:10" s="118" customFormat="1" hidden="1" x14ac:dyDescent="0.2">
      <c r="A202" s="15" t="s">
        <v>0</v>
      </c>
      <c r="B202" s="117"/>
      <c r="C202" s="130"/>
      <c r="D202" s="68"/>
      <c r="E202" s="126" t="s">
        <v>2268</v>
      </c>
      <c r="F202" s="86" t="s">
        <v>136</v>
      </c>
      <c r="G202" s="100">
        <v>2</v>
      </c>
      <c r="H202" s="88"/>
      <c r="I202" s="89">
        <f>$G202*H202</f>
        <v>0</v>
      </c>
      <c r="J202" s="136"/>
    </row>
    <row r="203" spans="1:10" s="118" customFormat="1" hidden="1" x14ac:dyDescent="0.2">
      <c r="A203" s="15" t="s">
        <v>0</v>
      </c>
      <c r="B203" s="117"/>
      <c r="C203" s="130"/>
      <c r="D203" s="68"/>
      <c r="E203" s="137"/>
      <c r="F203" s="86"/>
      <c r="G203" s="87"/>
      <c r="H203" s="88"/>
      <c r="I203" s="89"/>
      <c r="J203" s="136"/>
    </row>
    <row r="204" spans="1:10" s="118" customFormat="1" hidden="1" x14ac:dyDescent="0.2">
      <c r="A204" s="15" t="s">
        <v>0</v>
      </c>
      <c r="B204" s="117"/>
      <c r="C204" s="130" t="s">
        <v>250</v>
      </c>
      <c r="D204" s="68" t="s">
        <v>138</v>
      </c>
      <c r="E204" s="129" t="s">
        <v>2269</v>
      </c>
      <c r="F204" s="86" t="s">
        <v>110</v>
      </c>
      <c r="G204" s="100">
        <v>1</v>
      </c>
      <c r="H204" s="88"/>
      <c r="I204" s="89">
        <f>$G204*H204</f>
        <v>0</v>
      </c>
      <c r="J204" s="136"/>
    </row>
    <row r="205" spans="1:10" s="118" customFormat="1" ht="22.5" hidden="1" x14ac:dyDescent="0.2">
      <c r="A205" s="15" t="s">
        <v>0</v>
      </c>
      <c r="B205" s="117"/>
      <c r="C205" s="130"/>
      <c r="D205" s="68"/>
      <c r="E205" s="142" t="s">
        <v>2270</v>
      </c>
      <c r="F205" s="86"/>
      <c r="G205" s="87"/>
      <c r="H205" s="88"/>
      <c r="I205" s="89"/>
      <c r="J205" s="136"/>
    </row>
    <row r="206" spans="1:10" s="118" customFormat="1" hidden="1" x14ac:dyDescent="0.2">
      <c r="A206" s="15" t="s">
        <v>0</v>
      </c>
      <c r="B206" s="117"/>
      <c r="C206" s="130"/>
      <c r="D206" s="68"/>
      <c r="E206" s="137" t="s">
        <v>2271</v>
      </c>
      <c r="F206" s="86"/>
      <c r="G206" s="87"/>
      <c r="H206" s="88"/>
      <c r="I206" s="89"/>
      <c r="J206" s="136"/>
    </row>
    <row r="207" spans="1:10" s="118" customFormat="1" hidden="1" x14ac:dyDescent="0.2">
      <c r="A207" s="15" t="s">
        <v>0</v>
      </c>
      <c r="B207" s="117"/>
      <c r="C207" s="130"/>
      <c r="D207" s="68"/>
      <c r="E207" s="137" t="s">
        <v>2272</v>
      </c>
      <c r="F207" s="86"/>
      <c r="G207" s="87"/>
      <c r="H207" s="88"/>
      <c r="I207" s="89"/>
      <c r="J207" s="136"/>
    </row>
    <row r="208" spans="1:10" s="118" customFormat="1" hidden="1" x14ac:dyDescent="0.2">
      <c r="A208" s="15" t="s">
        <v>0</v>
      </c>
      <c r="B208" s="117"/>
      <c r="C208" s="130"/>
      <c r="D208" s="68"/>
      <c r="E208" s="137" t="s">
        <v>2273</v>
      </c>
      <c r="F208" s="86"/>
      <c r="G208" s="87"/>
      <c r="H208" s="88"/>
      <c r="I208" s="89"/>
      <c r="J208" s="136"/>
    </row>
    <row r="209" spans="1:10" s="118" customFormat="1" hidden="1" x14ac:dyDescent="0.2">
      <c r="A209" s="15" t="s">
        <v>0</v>
      </c>
      <c r="B209" s="117"/>
      <c r="C209" s="130"/>
      <c r="D209" s="68"/>
      <c r="E209" s="137" t="s">
        <v>1321</v>
      </c>
      <c r="F209" s="86"/>
      <c r="G209" s="87"/>
      <c r="H209" s="88"/>
      <c r="I209" s="89"/>
      <c r="J209" s="136"/>
    </row>
    <row r="210" spans="1:10" s="118" customFormat="1" hidden="1" x14ac:dyDescent="0.2">
      <c r="A210" s="15" t="s">
        <v>0</v>
      </c>
      <c r="B210" s="117"/>
      <c r="C210" s="130"/>
      <c r="D210" s="68"/>
      <c r="E210" s="137" t="s">
        <v>2274</v>
      </c>
      <c r="F210" s="86"/>
      <c r="G210" s="87"/>
      <c r="H210" s="88"/>
      <c r="I210" s="89"/>
      <c r="J210" s="136"/>
    </row>
    <row r="211" spans="1:10" s="118" customFormat="1" hidden="1" x14ac:dyDescent="0.2">
      <c r="A211" s="15" t="s">
        <v>0</v>
      </c>
      <c r="B211" s="117"/>
      <c r="C211" s="130"/>
      <c r="D211" s="68"/>
      <c r="E211" s="137" t="s">
        <v>2275</v>
      </c>
      <c r="F211" s="86"/>
      <c r="G211" s="87"/>
      <c r="H211" s="88"/>
      <c r="I211" s="89"/>
      <c r="J211" s="136"/>
    </row>
    <row r="212" spans="1:10" s="118" customFormat="1" hidden="1" x14ac:dyDescent="0.2">
      <c r="A212" s="15" t="s">
        <v>0</v>
      </c>
      <c r="B212" s="117"/>
      <c r="C212" s="130"/>
      <c r="D212" s="68"/>
      <c r="E212" s="137" t="s">
        <v>2276</v>
      </c>
      <c r="F212" s="86"/>
      <c r="G212" s="87"/>
      <c r="H212" s="88"/>
      <c r="I212" s="89"/>
      <c r="J212" s="136"/>
    </row>
    <row r="213" spans="1:10" s="118" customFormat="1" hidden="1" x14ac:dyDescent="0.2">
      <c r="A213" s="15" t="s">
        <v>0</v>
      </c>
      <c r="B213" s="117"/>
      <c r="C213" s="130"/>
      <c r="D213" s="68"/>
      <c r="E213" s="137" t="s">
        <v>2277</v>
      </c>
      <c r="F213" s="86"/>
      <c r="G213" s="87"/>
      <c r="H213" s="88"/>
      <c r="I213" s="89"/>
      <c r="J213" s="136"/>
    </row>
    <row r="214" spans="1:10" s="118" customFormat="1" hidden="1" x14ac:dyDescent="0.2">
      <c r="A214" s="15" t="s">
        <v>0</v>
      </c>
      <c r="B214" s="117"/>
      <c r="C214" s="130"/>
      <c r="D214" s="68"/>
      <c r="E214" s="137"/>
      <c r="F214" s="86"/>
      <c r="G214" s="87"/>
      <c r="H214" s="88"/>
      <c r="I214" s="89"/>
      <c r="J214" s="136"/>
    </row>
    <row r="215" spans="1:10" s="118" customFormat="1" hidden="1" x14ac:dyDescent="0.2">
      <c r="A215" s="15" t="s">
        <v>0</v>
      </c>
      <c r="B215" s="117"/>
      <c r="C215" s="130" t="s">
        <v>250</v>
      </c>
      <c r="D215" s="68" t="s">
        <v>143</v>
      </c>
      <c r="E215" s="92" t="s">
        <v>454</v>
      </c>
      <c r="F215" s="86"/>
      <c r="G215" s="87"/>
      <c r="H215" s="88"/>
      <c r="I215" s="89"/>
      <c r="J215" s="136"/>
    </row>
    <row r="216" spans="1:10" s="118" customFormat="1" hidden="1" x14ac:dyDescent="0.2">
      <c r="A216" s="15" t="s">
        <v>0</v>
      </c>
      <c r="B216" s="117"/>
      <c r="C216" s="130"/>
      <c r="D216" s="68"/>
      <c r="E216" s="143" t="s">
        <v>2278</v>
      </c>
      <c r="F216" s="86"/>
      <c r="G216" s="87"/>
      <c r="H216" s="88"/>
      <c r="I216" s="89"/>
      <c r="J216" s="136"/>
    </row>
    <row r="217" spans="1:10" s="118" customFormat="1" hidden="1" x14ac:dyDescent="0.2">
      <c r="A217" s="15" t="s">
        <v>0</v>
      </c>
      <c r="B217" s="117"/>
      <c r="C217" s="130"/>
      <c r="D217" s="68"/>
      <c r="E217" s="143" t="s">
        <v>2279</v>
      </c>
      <c r="F217" s="86" t="s">
        <v>136</v>
      </c>
      <c r="G217" s="100">
        <v>1</v>
      </c>
      <c r="H217" s="88"/>
      <c r="I217" s="89">
        <f>$G217*H217</f>
        <v>0</v>
      </c>
      <c r="J217" s="136"/>
    </row>
    <row r="218" spans="1:10" s="118" customFormat="1" hidden="1" x14ac:dyDescent="0.2">
      <c r="A218" s="15" t="s">
        <v>0</v>
      </c>
      <c r="B218" s="117"/>
      <c r="C218" s="130"/>
      <c r="D218" s="68"/>
      <c r="E218" s="137"/>
      <c r="F218" s="86"/>
      <c r="G218" s="87"/>
      <c r="H218" s="88"/>
      <c r="I218" s="89"/>
      <c r="J218" s="136"/>
    </row>
    <row r="219" spans="1:10" s="118" customFormat="1" hidden="1" x14ac:dyDescent="0.2">
      <c r="A219" s="15" t="s">
        <v>0</v>
      </c>
      <c r="B219" s="117"/>
      <c r="C219" s="130" t="s">
        <v>250</v>
      </c>
      <c r="D219" s="68" t="s">
        <v>150</v>
      </c>
      <c r="E219" s="144" t="s">
        <v>437</v>
      </c>
      <c r="F219" s="86"/>
      <c r="G219" s="87"/>
      <c r="H219" s="88"/>
      <c r="I219" s="89"/>
      <c r="J219" s="136"/>
    </row>
    <row r="220" spans="1:10" s="118" customFormat="1" hidden="1" x14ac:dyDescent="0.2">
      <c r="A220" s="15" t="s">
        <v>0</v>
      </c>
      <c r="B220" s="117"/>
      <c r="C220" s="130"/>
      <c r="D220" s="68"/>
      <c r="E220" s="142" t="s">
        <v>2280</v>
      </c>
      <c r="F220" s="86"/>
      <c r="G220" s="87"/>
      <c r="H220" s="88"/>
      <c r="I220" s="89"/>
      <c r="J220" s="136"/>
    </row>
    <row r="221" spans="1:10" s="118" customFormat="1" hidden="1" x14ac:dyDescent="0.2">
      <c r="A221" s="15" t="s">
        <v>0</v>
      </c>
      <c r="B221" s="117"/>
      <c r="C221" s="130"/>
      <c r="D221" s="68"/>
      <c r="E221" s="142" t="s">
        <v>440</v>
      </c>
      <c r="F221" s="86" t="s">
        <v>136</v>
      </c>
      <c r="G221" s="100">
        <v>1</v>
      </c>
      <c r="H221" s="88"/>
      <c r="I221" s="89">
        <f>$G221*H221</f>
        <v>0</v>
      </c>
      <c r="J221" s="136"/>
    </row>
    <row r="222" spans="1:10" s="118" customFormat="1" hidden="1" x14ac:dyDescent="0.2">
      <c r="A222" s="15" t="s">
        <v>0</v>
      </c>
      <c r="B222" s="117"/>
      <c r="C222" s="130"/>
      <c r="D222" s="68"/>
      <c r="E222" s="137"/>
      <c r="F222" s="86"/>
      <c r="G222" s="87"/>
      <c r="H222" s="88"/>
      <c r="I222" s="89"/>
      <c r="J222" s="136"/>
    </row>
    <row r="223" spans="1:10" s="118" customFormat="1" hidden="1" x14ac:dyDescent="0.2">
      <c r="A223" s="15" t="s">
        <v>0</v>
      </c>
      <c r="B223" s="117"/>
      <c r="C223" s="130" t="s">
        <v>250</v>
      </c>
      <c r="D223" s="68" t="s">
        <v>153</v>
      </c>
      <c r="E223" s="145" t="s">
        <v>441</v>
      </c>
      <c r="F223" s="86"/>
      <c r="G223" s="87"/>
      <c r="H223" s="88"/>
      <c r="I223" s="89"/>
      <c r="J223" s="136"/>
    </row>
    <row r="224" spans="1:10" s="118" customFormat="1" ht="22.5" hidden="1" x14ac:dyDescent="0.2">
      <c r="A224" s="15" t="s">
        <v>0</v>
      </c>
      <c r="B224" s="117"/>
      <c r="C224" s="130"/>
      <c r="D224" s="68"/>
      <c r="E224" s="97" t="s">
        <v>442</v>
      </c>
      <c r="F224" s="86"/>
      <c r="G224" s="87"/>
      <c r="H224" s="88"/>
      <c r="I224" s="89"/>
      <c r="J224" s="136"/>
    </row>
    <row r="225" spans="1:10" s="118" customFormat="1" hidden="1" x14ac:dyDescent="0.2">
      <c r="A225" s="15" t="s">
        <v>0</v>
      </c>
      <c r="B225" s="117"/>
      <c r="C225" s="130"/>
      <c r="D225" s="68"/>
      <c r="E225" s="142" t="s">
        <v>449</v>
      </c>
      <c r="F225" s="86" t="s">
        <v>136</v>
      </c>
      <c r="G225" s="100">
        <v>2</v>
      </c>
      <c r="H225" s="88"/>
      <c r="I225" s="89">
        <f>$G225*H225</f>
        <v>0</v>
      </c>
      <c r="J225" s="136"/>
    </row>
    <row r="226" spans="1:10" s="118" customFormat="1" hidden="1" x14ac:dyDescent="0.2">
      <c r="A226" s="15" t="s">
        <v>0</v>
      </c>
      <c r="B226" s="117"/>
      <c r="C226" s="130"/>
      <c r="D226" s="68"/>
      <c r="E226" s="137"/>
      <c r="F226" s="86"/>
      <c r="G226" s="87"/>
      <c r="H226" s="88"/>
      <c r="I226" s="89"/>
      <c r="J226" s="136"/>
    </row>
    <row r="227" spans="1:10" s="118" customFormat="1" hidden="1" x14ac:dyDescent="0.2">
      <c r="A227" s="15" t="s">
        <v>0</v>
      </c>
      <c r="B227" s="117"/>
      <c r="C227" s="130" t="s">
        <v>250</v>
      </c>
      <c r="D227" s="68" t="s">
        <v>156</v>
      </c>
      <c r="E227" s="146" t="s">
        <v>450</v>
      </c>
      <c r="F227" s="86"/>
      <c r="G227" s="87"/>
      <c r="H227" s="88"/>
      <c r="I227" s="89"/>
      <c r="J227" s="136"/>
    </row>
    <row r="228" spans="1:10" s="118" customFormat="1" ht="22.5" hidden="1" x14ac:dyDescent="0.2">
      <c r="A228" s="15" t="s">
        <v>0</v>
      </c>
      <c r="B228" s="117"/>
      <c r="C228" s="130"/>
      <c r="D228" s="68"/>
      <c r="E228" s="97" t="s">
        <v>451</v>
      </c>
      <c r="F228" s="86"/>
      <c r="G228" s="87"/>
      <c r="H228" s="88"/>
      <c r="I228" s="89"/>
      <c r="J228" s="136"/>
    </row>
    <row r="229" spans="1:10" s="118" customFormat="1" hidden="1" x14ac:dyDescent="0.2">
      <c r="A229" s="15" t="s">
        <v>0</v>
      </c>
      <c r="B229" s="117"/>
      <c r="C229" s="130"/>
      <c r="D229" s="68"/>
      <c r="E229" s="142" t="s">
        <v>449</v>
      </c>
      <c r="F229" s="86" t="s">
        <v>136</v>
      </c>
      <c r="G229" s="100">
        <v>1</v>
      </c>
      <c r="H229" s="88"/>
      <c r="I229" s="89">
        <f>$G229*H229</f>
        <v>0</v>
      </c>
      <c r="J229" s="136"/>
    </row>
    <row r="230" spans="1:10" s="118" customFormat="1" hidden="1" x14ac:dyDescent="0.2">
      <c r="A230" s="15" t="s">
        <v>0</v>
      </c>
      <c r="B230" s="117"/>
      <c r="C230" s="130"/>
      <c r="D230" s="68"/>
      <c r="E230" s="137"/>
      <c r="F230" s="86"/>
      <c r="G230" s="87"/>
      <c r="H230" s="88"/>
      <c r="I230" s="89"/>
      <c r="J230" s="136"/>
    </row>
    <row r="231" spans="1:10" s="118" customFormat="1" hidden="1" x14ac:dyDescent="0.2">
      <c r="A231" s="15" t="s">
        <v>0</v>
      </c>
      <c r="B231" s="117"/>
      <c r="C231" s="130" t="s">
        <v>250</v>
      </c>
      <c r="D231" s="68" t="s">
        <v>159</v>
      </c>
      <c r="E231" s="146" t="s">
        <v>435</v>
      </c>
      <c r="F231" s="86"/>
      <c r="G231" s="87"/>
      <c r="H231" s="88"/>
      <c r="I231" s="89"/>
      <c r="J231" s="136"/>
    </row>
    <row r="232" spans="1:10" s="118" customFormat="1" ht="22.5" hidden="1" x14ac:dyDescent="0.2">
      <c r="A232" s="15" t="s">
        <v>0</v>
      </c>
      <c r="B232" s="117"/>
      <c r="C232" s="130"/>
      <c r="D232" s="68"/>
      <c r="E232" s="97" t="s">
        <v>2281</v>
      </c>
      <c r="F232" s="86"/>
      <c r="G232" s="87"/>
      <c r="H232" s="88"/>
      <c r="I232" s="89"/>
      <c r="J232" s="136"/>
    </row>
    <row r="233" spans="1:10" s="118" customFormat="1" hidden="1" x14ac:dyDescent="0.2">
      <c r="A233" s="15" t="s">
        <v>0</v>
      </c>
      <c r="B233" s="117"/>
      <c r="C233" s="130"/>
      <c r="D233" s="68"/>
      <c r="E233" s="97" t="s">
        <v>449</v>
      </c>
      <c r="F233" s="86" t="s">
        <v>136</v>
      </c>
      <c r="G233" s="100">
        <v>1</v>
      </c>
      <c r="H233" s="88"/>
      <c r="I233" s="89">
        <f>$G233*H233</f>
        <v>0</v>
      </c>
      <c r="J233" s="136"/>
    </row>
    <row r="234" spans="1:10" s="118" customFormat="1" hidden="1" x14ac:dyDescent="0.2">
      <c r="A234" s="15" t="s">
        <v>0</v>
      </c>
      <c r="B234" s="117"/>
      <c r="C234" s="130"/>
      <c r="D234" s="68"/>
      <c r="E234" s="137"/>
      <c r="F234" s="86"/>
      <c r="G234" s="87"/>
      <c r="H234" s="88"/>
      <c r="I234" s="89"/>
      <c r="J234" s="136"/>
    </row>
    <row r="235" spans="1:10" s="118" customFormat="1" hidden="1" x14ac:dyDescent="0.2">
      <c r="A235" s="15" t="s">
        <v>0</v>
      </c>
      <c r="B235" s="117"/>
      <c r="C235" s="130" t="s">
        <v>250</v>
      </c>
      <c r="D235" s="68" t="s">
        <v>164</v>
      </c>
      <c r="E235" s="129" t="s">
        <v>2282</v>
      </c>
      <c r="F235" s="93"/>
      <c r="G235" s="94"/>
      <c r="H235" s="88"/>
      <c r="I235" s="96"/>
      <c r="J235" s="136"/>
    </row>
    <row r="236" spans="1:10" s="118" customFormat="1" ht="33.75" hidden="1" x14ac:dyDescent="0.2">
      <c r="A236" s="15" t="s">
        <v>0</v>
      </c>
      <c r="B236" s="117"/>
      <c r="C236" s="130"/>
      <c r="D236" s="68"/>
      <c r="E236" s="135" t="s">
        <v>2283</v>
      </c>
      <c r="F236" s="86"/>
      <c r="G236" s="87"/>
      <c r="H236" s="88"/>
      <c r="I236" s="89"/>
      <c r="J236" s="136"/>
    </row>
    <row r="237" spans="1:10" s="118" customFormat="1" hidden="1" x14ac:dyDescent="0.2">
      <c r="A237" s="15" t="s">
        <v>0</v>
      </c>
      <c r="B237" s="117"/>
      <c r="C237" s="130"/>
      <c r="D237" s="68"/>
      <c r="E237" s="137" t="s">
        <v>2284</v>
      </c>
      <c r="F237" s="86" t="s">
        <v>136</v>
      </c>
      <c r="G237" s="100">
        <v>1</v>
      </c>
      <c r="H237" s="88"/>
      <c r="I237" s="89">
        <f>$G237*H237</f>
        <v>0</v>
      </c>
      <c r="J237" s="136"/>
    </row>
    <row r="238" spans="1:10" s="118" customFormat="1" hidden="1" x14ac:dyDescent="0.2">
      <c r="A238" s="15" t="s">
        <v>0</v>
      </c>
      <c r="B238" s="117"/>
      <c r="C238" s="130"/>
      <c r="D238" s="68"/>
      <c r="E238" s="137"/>
      <c r="F238" s="86"/>
      <c r="G238" s="87"/>
      <c r="H238" s="88"/>
      <c r="I238" s="89"/>
      <c r="J238" s="136"/>
    </row>
    <row r="239" spans="1:10" s="118" customFormat="1" hidden="1" x14ac:dyDescent="0.2">
      <c r="A239" s="15" t="s">
        <v>0</v>
      </c>
      <c r="B239" s="117"/>
      <c r="C239" s="130" t="s">
        <v>250</v>
      </c>
      <c r="D239" s="68" t="s">
        <v>169</v>
      </c>
      <c r="E239" s="129" t="s">
        <v>2285</v>
      </c>
      <c r="F239" s="86"/>
      <c r="G239" s="87"/>
      <c r="H239" s="88"/>
      <c r="I239" s="89"/>
      <c r="J239" s="136"/>
    </row>
    <row r="240" spans="1:10" s="118" customFormat="1" ht="22.5" hidden="1" x14ac:dyDescent="0.2">
      <c r="A240" s="15" t="s">
        <v>0</v>
      </c>
      <c r="B240" s="117"/>
      <c r="C240" s="130"/>
      <c r="D240" s="68"/>
      <c r="E240" s="135" t="s">
        <v>2286</v>
      </c>
      <c r="F240" s="86"/>
      <c r="G240" s="87"/>
      <c r="H240" s="88"/>
      <c r="I240" s="89"/>
      <c r="J240" s="136"/>
    </row>
    <row r="241" spans="1:10" s="118" customFormat="1" hidden="1" x14ac:dyDescent="0.2">
      <c r="A241" s="15" t="s">
        <v>0</v>
      </c>
      <c r="B241" s="117"/>
      <c r="C241" s="130"/>
      <c r="D241" s="68"/>
      <c r="E241" s="137" t="s">
        <v>2287</v>
      </c>
      <c r="F241" s="86"/>
      <c r="G241" s="87"/>
      <c r="H241" s="88"/>
      <c r="I241" s="89"/>
      <c r="J241" s="136"/>
    </row>
    <row r="242" spans="1:10" s="118" customFormat="1" hidden="1" x14ac:dyDescent="0.2">
      <c r="A242" s="15" t="s">
        <v>0</v>
      </c>
      <c r="B242" s="117"/>
      <c r="C242" s="130"/>
      <c r="D242" s="68"/>
      <c r="E242" s="137" t="s">
        <v>449</v>
      </c>
      <c r="F242" s="86" t="s">
        <v>136</v>
      </c>
      <c r="G242" s="100">
        <v>1</v>
      </c>
      <c r="H242" s="88"/>
      <c r="I242" s="89">
        <f>$G242*H242</f>
        <v>0</v>
      </c>
      <c r="J242" s="136"/>
    </row>
    <row r="243" spans="1:10" s="118" customFormat="1" hidden="1" x14ac:dyDescent="0.2">
      <c r="A243" s="15" t="s">
        <v>0</v>
      </c>
      <c r="B243" s="117"/>
      <c r="C243" s="130"/>
      <c r="D243" s="68"/>
      <c r="E243" s="137"/>
      <c r="F243" s="86"/>
      <c r="G243" s="87"/>
      <c r="H243" s="88"/>
      <c r="I243" s="89"/>
      <c r="J243" s="136"/>
    </row>
    <row r="244" spans="1:10" s="118" customFormat="1" hidden="1" x14ac:dyDescent="0.2">
      <c r="A244" s="15" t="s">
        <v>0</v>
      </c>
      <c r="B244" s="117"/>
      <c r="C244" s="130" t="s">
        <v>250</v>
      </c>
      <c r="D244" s="68" t="s">
        <v>173</v>
      </c>
      <c r="E244" s="145" t="s">
        <v>524</v>
      </c>
      <c r="F244" s="86"/>
      <c r="G244" s="87"/>
      <c r="H244" s="88"/>
      <c r="I244" s="89"/>
      <c r="J244" s="136"/>
    </row>
    <row r="245" spans="1:10" s="118" customFormat="1" ht="33.75" hidden="1" x14ac:dyDescent="0.2">
      <c r="A245" s="15" t="s">
        <v>0</v>
      </c>
      <c r="B245" s="117"/>
      <c r="C245" s="130"/>
      <c r="D245" s="68"/>
      <c r="E245" s="115" t="s">
        <v>525</v>
      </c>
      <c r="F245" s="86"/>
      <c r="G245" s="87"/>
      <c r="H245" s="88"/>
      <c r="I245" s="89"/>
      <c r="J245" s="136"/>
    </row>
    <row r="246" spans="1:10" s="118" customFormat="1" hidden="1" x14ac:dyDescent="0.2">
      <c r="A246" s="15" t="s">
        <v>0</v>
      </c>
      <c r="B246" s="117"/>
      <c r="C246" s="130"/>
      <c r="D246" s="68"/>
      <c r="E246" s="111" t="s">
        <v>339</v>
      </c>
      <c r="F246" s="86" t="s">
        <v>149</v>
      </c>
      <c r="G246" s="87">
        <v>15</v>
      </c>
      <c r="H246" s="88"/>
      <c r="I246" s="89">
        <f>$G246*H246</f>
        <v>0</v>
      </c>
      <c r="J246" s="136"/>
    </row>
    <row r="247" spans="1:10" s="118" customFormat="1" hidden="1" x14ac:dyDescent="0.2">
      <c r="A247" s="15" t="s">
        <v>0</v>
      </c>
      <c r="B247" s="117"/>
      <c r="C247" s="130"/>
      <c r="D247" s="68"/>
      <c r="E247" s="111"/>
      <c r="F247" s="86"/>
      <c r="G247" s="87"/>
      <c r="H247" s="88"/>
      <c r="I247" s="89"/>
      <c r="J247" s="136"/>
    </row>
    <row r="248" spans="1:10" s="118" customFormat="1" hidden="1" x14ac:dyDescent="0.2">
      <c r="A248" s="15" t="s">
        <v>0</v>
      </c>
      <c r="B248" s="117"/>
      <c r="C248" s="130" t="s">
        <v>250</v>
      </c>
      <c r="D248" s="68" t="s">
        <v>178</v>
      </c>
      <c r="E248" s="145" t="s">
        <v>541</v>
      </c>
      <c r="F248" s="86" t="s">
        <v>149</v>
      </c>
      <c r="G248" s="87">
        <f>G246</f>
        <v>15</v>
      </c>
      <c r="H248" s="88"/>
      <c r="I248" s="89">
        <f>$G248*H248</f>
        <v>0</v>
      </c>
      <c r="J248" s="136"/>
    </row>
    <row r="249" spans="1:10" s="118" customFormat="1" ht="22.5" hidden="1" x14ac:dyDescent="0.2">
      <c r="A249" s="15" t="s">
        <v>0</v>
      </c>
      <c r="B249" s="117"/>
      <c r="C249" s="130"/>
      <c r="D249" s="68"/>
      <c r="E249" s="111" t="s">
        <v>542</v>
      </c>
      <c r="F249" s="86"/>
      <c r="G249" s="87"/>
      <c r="H249" s="88"/>
      <c r="I249" s="89"/>
      <c r="J249" s="136"/>
    </row>
    <row r="250" spans="1:10" s="118" customFormat="1" hidden="1" x14ac:dyDescent="0.2">
      <c r="A250" s="15" t="s">
        <v>0</v>
      </c>
      <c r="B250" s="117"/>
      <c r="C250" s="130"/>
      <c r="D250" s="68"/>
      <c r="E250" s="111"/>
      <c r="F250" s="86"/>
      <c r="G250" s="87"/>
      <c r="H250" s="88"/>
      <c r="I250" s="89"/>
      <c r="J250" s="136"/>
    </row>
    <row r="251" spans="1:10" s="118" customFormat="1" hidden="1" x14ac:dyDescent="0.2">
      <c r="A251" s="15" t="s">
        <v>0</v>
      </c>
      <c r="B251" s="117"/>
      <c r="C251" s="130" t="s">
        <v>250</v>
      </c>
      <c r="D251" s="68" t="s">
        <v>182</v>
      </c>
      <c r="E251" s="102" t="s">
        <v>543</v>
      </c>
      <c r="F251" s="86" t="s">
        <v>149</v>
      </c>
      <c r="G251" s="87">
        <f>G246</f>
        <v>15</v>
      </c>
      <c r="H251" s="88"/>
      <c r="I251" s="89">
        <f>$G251*H251</f>
        <v>0</v>
      </c>
      <c r="J251" s="136"/>
    </row>
    <row r="252" spans="1:10" s="118" customFormat="1" hidden="1" x14ac:dyDescent="0.2">
      <c r="A252" s="15" t="s">
        <v>0</v>
      </c>
      <c r="B252" s="117"/>
      <c r="C252" s="130"/>
      <c r="D252" s="68"/>
      <c r="E252" s="111" t="s">
        <v>544</v>
      </c>
      <c r="F252" s="86"/>
      <c r="G252" s="87"/>
      <c r="H252" s="88"/>
      <c r="I252" s="89"/>
      <c r="J252" s="136"/>
    </row>
    <row r="253" spans="1:10" s="118" customFormat="1" hidden="1" x14ac:dyDescent="0.2">
      <c r="A253" s="15" t="s">
        <v>0</v>
      </c>
      <c r="B253" s="117"/>
      <c r="C253" s="130"/>
      <c r="D253" s="68"/>
      <c r="E253" s="111"/>
      <c r="F253" s="86"/>
      <c r="G253" s="87"/>
      <c r="H253" s="88"/>
      <c r="I253" s="89"/>
      <c r="J253" s="136"/>
    </row>
    <row r="254" spans="1:10" s="118" customFormat="1" hidden="1" x14ac:dyDescent="0.2">
      <c r="A254" s="15" t="s">
        <v>0</v>
      </c>
      <c r="B254" s="117"/>
      <c r="C254" s="130" t="s">
        <v>250</v>
      </c>
      <c r="D254" s="68" t="s">
        <v>178</v>
      </c>
      <c r="E254" s="145" t="s">
        <v>621</v>
      </c>
      <c r="F254" s="86"/>
      <c r="G254" s="87"/>
      <c r="H254" s="88"/>
      <c r="I254" s="89"/>
      <c r="J254" s="136"/>
    </row>
    <row r="255" spans="1:10" s="118" customFormat="1" ht="33.75" hidden="1" x14ac:dyDescent="0.2">
      <c r="A255" s="15" t="s">
        <v>0</v>
      </c>
      <c r="B255" s="117"/>
      <c r="C255" s="130"/>
      <c r="D255" s="68"/>
      <c r="E255" s="120" t="s">
        <v>2288</v>
      </c>
      <c r="F255" s="86"/>
      <c r="G255" s="87"/>
      <c r="H255" s="88"/>
      <c r="I255" s="89"/>
      <c r="J255" s="136"/>
    </row>
    <row r="256" spans="1:10" s="118" customFormat="1" hidden="1" x14ac:dyDescent="0.2">
      <c r="A256" s="15" t="s">
        <v>0</v>
      </c>
      <c r="B256" s="117"/>
      <c r="C256" s="130"/>
      <c r="D256" s="68"/>
      <c r="E256" s="97" t="s">
        <v>534</v>
      </c>
      <c r="F256" s="86"/>
      <c r="G256" s="87"/>
      <c r="H256" s="88"/>
      <c r="I256" s="89"/>
      <c r="J256" s="136"/>
    </row>
    <row r="257" spans="1:10" s="118" customFormat="1" hidden="1" x14ac:dyDescent="0.2">
      <c r="A257" s="15" t="s">
        <v>0</v>
      </c>
      <c r="B257" s="117"/>
      <c r="C257" s="130"/>
      <c r="D257" s="68"/>
      <c r="E257" s="97" t="s">
        <v>535</v>
      </c>
      <c r="F257" s="86"/>
      <c r="G257" s="87"/>
      <c r="H257" s="88"/>
      <c r="I257" s="89"/>
      <c r="J257" s="136"/>
    </row>
    <row r="258" spans="1:10" s="118" customFormat="1" hidden="1" x14ac:dyDescent="0.2">
      <c r="A258" s="15" t="s">
        <v>0</v>
      </c>
      <c r="B258" s="117"/>
      <c r="C258" s="130"/>
      <c r="D258" s="68"/>
      <c r="E258" s="97" t="s">
        <v>536</v>
      </c>
      <c r="F258" s="86"/>
      <c r="G258" s="87"/>
      <c r="H258" s="88"/>
      <c r="I258" s="89"/>
      <c r="J258" s="136"/>
    </row>
    <row r="259" spans="1:10" s="118" customFormat="1" hidden="1" x14ac:dyDescent="0.2">
      <c r="A259" s="15" t="s">
        <v>0</v>
      </c>
      <c r="B259" s="117"/>
      <c r="C259" s="130"/>
      <c r="D259" s="68"/>
      <c r="E259" s="97" t="s">
        <v>537</v>
      </c>
      <c r="F259" s="86"/>
      <c r="G259" s="87"/>
      <c r="H259" s="88"/>
      <c r="I259" s="89"/>
      <c r="J259" s="136"/>
    </row>
    <row r="260" spans="1:10" s="118" customFormat="1" hidden="1" x14ac:dyDescent="0.2">
      <c r="A260" s="15" t="s">
        <v>0</v>
      </c>
      <c r="B260" s="117"/>
      <c r="C260" s="130"/>
      <c r="D260" s="68"/>
      <c r="E260" s="97" t="s">
        <v>538</v>
      </c>
      <c r="F260" s="93"/>
      <c r="G260" s="94"/>
      <c r="H260" s="88"/>
      <c r="I260" s="96"/>
      <c r="J260" s="136"/>
    </row>
    <row r="261" spans="1:10" s="118" customFormat="1" hidden="1" x14ac:dyDescent="0.2">
      <c r="A261" s="15" t="s">
        <v>0</v>
      </c>
      <c r="B261" s="117"/>
      <c r="C261" s="130"/>
      <c r="D261" s="68"/>
      <c r="E261" s="147" t="s">
        <v>2289</v>
      </c>
      <c r="F261" s="86" t="s">
        <v>149</v>
      </c>
      <c r="G261" s="87">
        <f>G246</f>
        <v>15</v>
      </c>
      <c r="H261" s="88"/>
      <c r="I261" s="89">
        <f>$G261*H261</f>
        <v>0</v>
      </c>
      <c r="J261" s="136"/>
    </row>
    <row r="262" spans="1:10" s="118" customFormat="1" hidden="1" x14ac:dyDescent="0.2">
      <c r="A262" s="15" t="s">
        <v>0</v>
      </c>
      <c r="B262" s="117"/>
      <c r="C262" s="130"/>
      <c r="D262" s="68"/>
      <c r="E262" s="137"/>
      <c r="F262" s="86"/>
      <c r="G262" s="87"/>
      <c r="H262" s="88"/>
      <c r="I262" s="89"/>
      <c r="J262" s="136"/>
    </row>
    <row r="263" spans="1:10" s="118" customFormat="1" hidden="1" x14ac:dyDescent="0.2">
      <c r="A263" s="15" t="s">
        <v>0</v>
      </c>
      <c r="B263" s="117"/>
      <c r="C263" s="130" t="s">
        <v>250</v>
      </c>
      <c r="D263" s="68" t="s">
        <v>182</v>
      </c>
      <c r="E263" s="102" t="s">
        <v>203</v>
      </c>
      <c r="F263" s="86" t="s">
        <v>110</v>
      </c>
      <c r="G263" s="100">
        <v>1</v>
      </c>
      <c r="H263" s="88"/>
      <c r="I263" s="89">
        <f>$G263*H263</f>
        <v>0</v>
      </c>
      <c r="J263" s="136"/>
    </row>
    <row r="264" spans="1:10" s="118" customFormat="1" ht="33.75" hidden="1" x14ac:dyDescent="0.2">
      <c r="A264" s="15" t="s">
        <v>0</v>
      </c>
      <c r="B264" s="117"/>
      <c r="C264" s="130"/>
      <c r="D264" s="68"/>
      <c r="E264" s="111" t="s">
        <v>360</v>
      </c>
      <c r="F264" s="86"/>
      <c r="G264" s="87"/>
      <c r="H264" s="88"/>
      <c r="I264" s="89"/>
      <c r="J264" s="136"/>
    </row>
    <row r="265" spans="1:10" s="118" customFormat="1" hidden="1" x14ac:dyDescent="0.2">
      <c r="A265" s="15" t="s">
        <v>0</v>
      </c>
      <c r="B265" s="117"/>
      <c r="C265" s="130"/>
      <c r="D265" s="68"/>
      <c r="E265" s="111"/>
      <c r="F265" s="86"/>
      <c r="G265" s="87"/>
      <c r="H265" s="88"/>
      <c r="I265" s="89"/>
      <c r="J265" s="136"/>
    </row>
    <row r="266" spans="1:10" s="118" customFormat="1" hidden="1" x14ac:dyDescent="0.2">
      <c r="A266" s="15" t="s">
        <v>0</v>
      </c>
      <c r="B266" s="117"/>
      <c r="C266" s="130" t="s">
        <v>250</v>
      </c>
      <c r="D266" s="68" t="s">
        <v>187</v>
      </c>
      <c r="E266" s="102" t="s">
        <v>550</v>
      </c>
      <c r="F266" s="86" t="s">
        <v>110</v>
      </c>
      <c r="G266" s="100">
        <v>1</v>
      </c>
      <c r="H266" s="88"/>
      <c r="I266" s="89">
        <f>$G266*H266</f>
        <v>0</v>
      </c>
      <c r="J266" s="136"/>
    </row>
    <row r="267" spans="1:10" s="118" customFormat="1" hidden="1" x14ac:dyDescent="0.2">
      <c r="A267" s="15" t="s">
        <v>0</v>
      </c>
      <c r="B267" s="117"/>
      <c r="C267" s="130"/>
      <c r="D267" s="68"/>
      <c r="E267" s="111" t="s">
        <v>362</v>
      </c>
      <c r="F267" s="86"/>
      <c r="G267" s="87"/>
      <c r="H267" s="88"/>
      <c r="I267" s="89"/>
      <c r="J267" s="136"/>
    </row>
    <row r="268" spans="1:10" s="118" customFormat="1" hidden="1" x14ac:dyDescent="0.2">
      <c r="A268" s="15" t="s">
        <v>0</v>
      </c>
      <c r="B268" s="117"/>
      <c r="C268" s="130"/>
      <c r="D268" s="68"/>
      <c r="E268" s="111" t="s">
        <v>363</v>
      </c>
      <c r="F268" s="86"/>
      <c r="G268" s="87"/>
      <c r="H268" s="88"/>
      <c r="I268" s="89"/>
      <c r="J268" s="136"/>
    </row>
    <row r="269" spans="1:10" s="118" customFormat="1" hidden="1" x14ac:dyDescent="0.2">
      <c r="A269" s="15" t="s">
        <v>0</v>
      </c>
      <c r="B269" s="117"/>
      <c r="C269" s="130"/>
      <c r="D269" s="68"/>
      <c r="E269" s="111"/>
      <c r="F269" s="86"/>
      <c r="G269" s="87"/>
      <c r="H269" s="88"/>
      <c r="I269" s="89"/>
      <c r="J269" s="136"/>
    </row>
    <row r="270" spans="1:10" s="118" customFormat="1" hidden="1" x14ac:dyDescent="0.2">
      <c r="A270" s="15" t="s">
        <v>0</v>
      </c>
      <c r="B270" s="117"/>
      <c r="C270" s="130" t="s">
        <v>250</v>
      </c>
      <c r="D270" s="68" t="s">
        <v>190</v>
      </c>
      <c r="E270" s="102" t="s">
        <v>552</v>
      </c>
      <c r="F270" s="86" t="s">
        <v>110</v>
      </c>
      <c r="G270" s="100">
        <v>1</v>
      </c>
      <c r="H270" s="88"/>
      <c r="I270" s="89">
        <f>$G270*H270</f>
        <v>0</v>
      </c>
      <c r="J270" s="136"/>
    </row>
    <row r="271" spans="1:10" s="118" customFormat="1" hidden="1" x14ac:dyDescent="0.2">
      <c r="A271" s="15" t="s">
        <v>0</v>
      </c>
      <c r="B271" s="117"/>
      <c r="C271" s="130"/>
      <c r="D271" s="68"/>
      <c r="E271" s="111" t="s">
        <v>367</v>
      </c>
      <c r="F271" s="86"/>
      <c r="G271" s="87"/>
      <c r="H271" s="88"/>
      <c r="I271" s="89"/>
      <c r="J271" s="136"/>
    </row>
    <row r="272" spans="1:10" s="118" customFormat="1" hidden="1" x14ac:dyDescent="0.2">
      <c r="A272" s="15" t="s">
        <v>0</v>
      </c>
      <c r="B272" s="117"/>
      <c r="C272" s="130"/>
      <c r="D272" s="68"/>
      <c r="E272" s="111" t="s">
        <v>553</v>
      </c>
      <c r="F272" s="86"/>
      <c r="G272" s="87"/>
      <c r="H272" s="88"/>
      <c r="I272" s="89"/>
      <c r="J272" s="136"/>
    </row>
    <row r="273" spans="1:10" s="118" customFormat="1" hidden="1" x14ac:dyDescent="0.2">
      <c r="A273" s="15" t="s">
        <v>0</v>
      </c>
      <c r="B273" s="117"/>
      <c r="C273" s="130"/>
      <c r="D273" s="68"/>
      <c r="E273" s="111" t="s">
        <v>370</v>
      </c>
      <c r="F273" s="86"/>
      <c r="G273" s="87"/>
      <c r="H273" s="88"/>
      <c r="I273" s="89"/>
      <c r="J273" s="136"/>
    </row>
    <row r="274" spans="1:10" s="118" customFormat="1" hidden="1" x14ac:dyDescent="0.2">
      <c r="A274" s="15" t="s">
        <v>0</v>
      </c>
      <c r="B274" s="117"/>
      <c r="C274" s="130"/>
      <c r="D274" s="68"/>
      <c r="E274" s="111" t="s">
        <v>554</v>
      </c>
      <c r="F274" s="86"/>
      <c r="G274" s="87"/>
      <c r="H274" s="88"/>
      <c r="I274" s="89"/>
      <c r="J274" s="136"/>
    </row>
    <row r="275" spans="1:10" s="118" customFormat="1" hidden="1" x14ac:dyDescent="0.2">
      <c r="A275" s="15" t="s">
        <v>0</v>
      </c>
      <c r="B275" s="117"/>
      <c r="C275" s="130"/>
      <c r="D275" s="68"/>
      <c r="E275" s="137"/>
      <c r="F275" s="86"/>
      <c r="G275" s="87"/>
      <c r="H275" s="88"/>
      <c r="I275" s="89"/>
      <c r="J275" s="136"/>
    </row>
    <row r="276" spans="1:10" s="118" customFormat="1" hidden="1" x14ac:dyDescent="0.2">
      <c r="A276" s="15" t="s">
        <v>221</v>
      </c>
      <c r="B276" s="117"/>
      <c r="C276" s="130" t="str">
        <f>C153</f>
        <v>B)</v>
      </c>
      <c r="D276" s="68"/>
      <c r="E276" s="129" t="str">
        <f>E153&amp; " - ukupno:"</f>
        <v>PRIPREMA PTV - ukupno:</v>
      </c>
      <c r="F276" s="86"/>
      <c r="G276" s="87"/>
      <c r="H276" s="148"/>
      <c r="I276" s="124">
        <f>SUM(I155:I275)</f>
        <v>0</v>
      </c>
      <c r="J276" s="136"/>
    </row>
    <row r="277" spans="1:10" s="118" customFormat="1" hidden="1" x14ac:dyDescent="0.2">
      <c r="A277" s="15" t="s">
        <v>221</v>
      </c>
      <c r="B277" s="117"/>
      <c r="C277" s="149"/>
      <c r="D277" s="150"/>
      <c r="E277" s="151"/>
      <c r="F277" s="152"/>
      <c r="G277" s="153"/>
      <c r="H277" s="154"/>
      <c r="I277" s="155"/>
      <c r="J277" s="156"/>
    </row>
    <row r="278" spans="1:10" s="118" customFormat="1" hidden="1" x14ac:dyDescent="0.2">
      <c r="A278" s="15" t="s">
        <v>221</v>
      </c>
      <c r="B278" s="157"/>
      <c r="C278" s="158"/>
      <c r="D278" s="159"/>
      <c r="E278" s="160" t="s">
        <v>2290</v>
      </c>
      <c r="F278" s="161"/>
      <c r="G278" s="162"/>
      <c r="H278" s="163"/>
      <c r="I278" s="164"/>
      <c r="J278" s="165"/>
    </row>
    <row r="279" spans="1:10" s="118" customFormat="1" hidden="1" x14ac:dyDescent="0.2">
      <c r="A279" s="15" t="s">
        <v>221</v>
      </c>
      <c r="B279" s="157"/>
      <c r="C279" s="166"/>
      <c r="D279" s="61"/>
      <c r="E279" s="167"/>
      <c r="F279" s="168"/>
      <c r="G279" s="169"/>
      <c r="H279" s="170"/>
      <c r="I279" s="171"/>
      <c r="J279" s="172"/>
    </row>
    <row r="280" spans="1:10" s="118" customFormat="1" hidden="1" x14ac:dyDescent="0.2">
      <c r="A280" s="15" t="s">
        <v>221</v>
      </c>
      <c r="B280" s="157"/>
      <c r="C280" s="173" t="str">
        <f>C9</f>
        <v>A)</v>
      </c>
      <c r="D280" s="68"/>
      <c r="E280" s="137" t="str">
        <f>E9</f>
        <v>ODSISNA VENTILACIJA KUHINJE</v>
      </c>
      <c r="F280" s="86"/>
      <c r="G280" s="87"/>
      <c r="H280" s="88"/>
      <c r="I280" s="89">
        <f>I95</f>
        <v>0</v>
      </c>
      <c r="J280" s="90"/>
    </row>
    <row r="281" spans="1:10" s="118" customFormat="1" hidden="1" x14ac:dyDescent="0.2">
      <c r="A281" s="15" t="s">
        <v>221</v>
      </c>
      <c r="B281" s="157"/>
      <c r="C281" s="173" t="str">
        <f>C97</f>
        <v>V-A-2.</v>
      </c>
      <c r="D281" s="68"/>
      <c r="E281" s="137" t="str">
        <f>E97</f>
        <v>ODSISNA VENTILACIJA GARDEROBA I SANITARIJA</v>
      </c>
      <c r="F281" s="86"/>
      <c r="G281" s="87"/>
      <c r="H281" s="88"/>
      <c r="I281" s="89">
        <f>I151</f>
        <v>0</v>
      </c>
      <c r="J281" s="90"/>
    </row>
    <row r="282" spans="1:10" s="118" customFormat="1" hidden="1" x14ac:dyDescent="0.2">
      <c r="A282" s="15" t="s">
        <v>221</v>
      </c>
      <c r="B282" s="174"/>
      <c r="C282" s="175" t="str">
        <f>C153</f>
        <v>B)</v>
      </c>
      <c r="D282" s="68"/>
      <c r="E282" s="176" t="str">
        <f>E153</f>
        <v>PRIPREMA PTV</v>
      </c>
      <c r="F282" s="86"/>
      <c r="G282" s="87"/>
      <c r="H282" s="177"/>
      <c r="I282" s="178">
        <f>I276</f>
        <v>0</v>
      </c>
      <c r="J282" s="179"/>
    </row>
    <row r="283" spans="1:10" s="118" customFormat="1" hidden="1" x14ac:dyDescent="0.2">
      <c r="A283" s="15" t="s">
        <v>221</v>
      </c>
      <c r="B283" s="180"/>
      <c r="C283" s="181">
        <f>C7</f>
        <v>0</v>
      </c>
      <c r="D283" s="182"/>
      <c r="E283" s="183" t="s">
        <v>2291</v>
      </c>
      <c r="F283" s="184"/>
      <c r="G283" s="185"/>
      <c r="H283" s="186"/>
      <c r="I283" s="187">
        <f>SUM(I280:I282)</f>
        <v>0</v>
      </c>
      <c r="J283" s="188"/>
    </row>
    <row r="284" spans="1:10" s="118" customFormat="1" hidden="1" x14ac:dyDescent="0.2">
      <c r="A284" s="15" t="s">
        <v>221</v>
      </c>
      <c r="B284" s="189"/>
      <c r="C284" s="61"/>
      <c r="D284" s="61"/>
      <c r="E284" s="190" t="s">
        <v>819</v>
      </c>
      <c r="F284" s="191"/>
      <c r="G284" s="192"/>
      <c r="H284" s="193"/>
      <c r="I284" s="194">
        <f>SUMIF($A$5:$A$275,"=x",I$5:I$275)</f>
        <v>0</v>
      </c>
      <c r="J284" s="195"/>
    </row>
    <row r="285" spans="1:10" s="118" customFormat="1" hidden="1" x14ac:dyDescent="0.2">
      <c r="A285" s="15" t="s">
        <v>221</v>
      </c>
      <c r="B285" s="117"/>
      <c r="C285" s="150"/>
      <c r="D285" s="150"/>
      <c r="E285" s="196"/>
      <c r="F285" s="197"/>
      <c r="G285" s="198"/>
      <c r="H285" s="199"/>
      <c r="I285" s="200">
        <f>+I283-I284</f>
        <v>0</v>
      </c>
      <c r="J285" s="201"/>
    </row>
    <row r="286" spans="1:10" x14ac:dyDescent="0.2">
      <c r="A286" s="15" t="s">
        <v>221</v>
      </c>
      <c r="B286" s="202" t="s">
        <v>2292</v>
      </c>
      <c r="C286" s="203"/>
      <c r="D286" s="204"/>
      <c r="E286" s="205" t="s">
        <v>2293</v>
      </c>
      <c r="F286" s="206"/>
      <c r="G286" s="206"/>
      <c r="H286" s="207"/>
      <c r="I286" s="208"/>
      <c r="J286" s="209"/>
    </row>
    <row r="287" spans="1:10" x14ac:dyDescent="0.2">
      <c r="A287" s="15" t="s">
        <v>221</v>
      </c>
      <c r="B287" s="202" t="s">
        <v>2292</v>
      </c>
      <c r="C287" s="210" t="s">
        <v>2155</v>
      </c>
      <c r="D287" s="211"/>
      <c r="E287" s="212" t="s">
        <v>2294</v>
      </c>
      <c r="F287" s="213"/>
      <c r="G287" s="214"/>
      <c r="H287" s="65"/>
      <c r="I287" s="215">
        <f>SUMIF($B$5:$B$275,$C$287,I$5:I$275)</f>
        <v>0</v>
      </c>
      <c r="J287" s="216"/>
    </row>
    <row r="288" spans="1:10" x14ac:dyDescent="0.2">
      <c r="A288" s="15" t="s">
        <v>221</v>
      </c>
      <c r="B288" s="202" t="s">
        <v>2292</v>
      </c>
      <c r="C288" s="210" t="s">
        <v>2135</v>
      </c>
      <c r="D288" s="211"/>
      <c r="E288" s="212" t="s">
        <v>2295</v>
      </c>
      <c r="F288" s="213"/>
      <c r="G288" s="214"/>
      <c r="H288" s="65"/>
      <c r="I288" s="215">
        <f>SUMIF($B$5:$B$275,$C$288,I$5:I$275)</f>
        <v>0</v>
      </c>
      <c r="J288" s="216"/>
    </row>
    <row r="289" spans="1:10" x14ac:dyDescent="0.2">
      <c r="A289" s="15" t="s">
        <v>221</v>
      </c>
      <c r="B289" s="202" t="s">
        <v>2292</v>
      </c>
      <c r="C289" s="210" t="s">
        <v>2228</v>
      </c>
      <c r="D289" s="211"/>
      <c r="E289" s="212" t="s">
        <v>2296</v>
      </c>
      <c r="F289" s="213"/>
      <c r="G289" s="214"/>
      <c r="H289" s="65"/>
      <c r="I289" s="215">
        <f>SUMIF($B$5:$B$275,$C$289,I$5:I$275)</f>
        <v>0</v>
      </c>
      <c r="J289" s="216"/>
    </row>
    <row r="290" spans="1:10" x14ac:dyDescent="0.2">
      <c r="A290" s="15" t="s">
        <v>1131</v>
      </c>
      <c r="B290" s="202" t="s">
        <v>2292</v>
      </c>
      <c r="C290" s="217"/>
      <c r="D290" s="218"/>
      <c r="E290" s="219" t="s">
        <v>826</v>
      </c>
      <c r="F290" s="220"/>
      <c r="G290" s="221"/>
      <c r="H290" s="222"/>
      <c r="I290" s="223">
        <f>SUM(I287:I289)</f>
        <v>0</v>
      </c>
      <c r="J290" s="224"/>
    </row>
    <row r="291" spans="1:10" x14ac:dyDescent="0.2">
      <c r="A291" s="15" t="s">
        <v>1131</v>
      </c>
      <c r="B291" s="202" t="s">
        <v>2292</v>
      </c>
      <c r="E291" s="17" t="s">
        <v>827</v>
      </c>
      <c r="I291" s="227">
        <f>I284-I290</f>
        <v>0</v>
      </c>
    </row>
    <row r="292" spans="1:10" x14ac:dyDescent="0.2">
      <c r="A292" s="15"/>
    </row>
    <row r="293" spans="1:10" x14ac:dyDescent="0.2">
      <c r="A293" s="15"/>
    </row>
    <row r="294" spans="1:10" x14ac:dyDescent="0.2">
      <c r="A294" s="15"/>
    </row>
    <row r="295" spans="1:10" x14ac:dyDescent="0.2">
      <c r="A295" s="15"/>
    </row>
    <row r="296" spans="1:10" x14ac:dyDescent="0.2">
      <c r="A296" s="15"/>
    </row>
    <row r="297" spans="1:10" x14ac:dyDescent="0.2">
      <c r="A297" s="15"/>
    </row>
    <row r="298" spans="1:10" x14ac:dyDescent="0.2">
      <c r="A298" s="15"/>
    </row>
    <row r="299" spans="1:10" x14ac:dyDescent="0.2">
      <c r="A299" s="15"/>
    </row>
    <row r="300" spans="1:10" x14ac:dyDescent="0.2">
      <c r="A300" s="15"/>
    </row>
    <row r="301" spans="1:10" x14ac:dyDescent="0.2">
      <c r="A301" s="15"/>
    </row>
    <row r="302" spans="1:10" x14ac:dyDescent="0.2">
      <c r="A302" s="15"/>
    </row>
    <row r="303" spans="1:10" x14ac:dyDescent="0.2">
      <c r="A303" s="15"/>
    </row>
    <row r="304" spans="1:10" x14ac:dyDescent="0.2">
      <c r="A304" s="15"/>
    </row>
    <row r="305" spans="1:1" x14ac:dyDescent="0.2">
      <c r="A305" s="15"/>
    </row>
    <row r="306" spans="1:1" x14ac:dyDescent="0.2">
      <c r="A306" s="15"/>
    </row>
    <row r="307" spans="1:1" x14ac:dyDescent="0.2">
      <c r="A307" s="15"/>
    </row>
    <row r="308" spans="1:1" x14ac:dyDescent="0.2">
      <c r="A308" s="15"/>
    </row>
    <row r="309" spans="1:1" x14ac:dyDescent="0.2">
      <c r="A309" s="15"/>
    </row>
    <row r="310" spans="1:1" x14ac:dyDescent="0.2">
      <c r="A310" s="15"/>
    </row>
    <row r="311" spans="1:1" x14ac:dyDescent="0.2">
      <c r="A311" s="15"/>
    </row>
    <row r="312" spans="1:1" x14ac:dyDescent="0.2">
      <c r="A312" s="15"/>
    </row>
    <row r="313" spans="1:1" x14ac:dyDescent="0.2">
      <c r="A313" s="15"/>
    </row>
    <row r="314" spans="1:1" x14ac:dyDescent="0.2">
      <c r="A314" s="15"/>
    </row>
    <row r="315" spans="1:1" x14ac:dyDescent="0.2">
      <c r="A315" s="15"/>
    </row>
    <row r="316" spans="1:1" x14ac:dyDescent="0.2">
      <c r="A316" s="15"/>
    </row>
    <row r="317" spans="1:1" x14ac:dyDescent="0.2">
      <c r="A317" s="15"/>
    </row>
    <row r="318" spans="1:1" x14ac:dyDescent="0.2">
      <c r="A318" s="15"/>
    </row>
    <row r="319" spans="1:1" x14ac:dyDescent="0.2">
      <c r="A319" s="15"/>
    </row>
    <row r="320" spans="1:1" x14ac:dyDescent="0.2">
      <c r="A320" s="15"/>
    </row>
    <row r="321" spans="1:1" x14ac:dyDescent="0.2">
      <c r="A321" s="15"/>
    </row>
    <row r="322" spans="1:1" x14ac:dyDescent="0.2">
      <c r="A322" s="15"/>
    </row>
    <row r="323" spans="1:1" x14ac:dyDescent="0.2">
      <c r="A323" s="15"/>
    </row>
    <row r="324" spans="1:1" x14ac:dyDescent="0.2">
      <c r="A324" s="15"/>
    </row>
    <row r="325" spans="1:1" x14ac:dyDescent="0.2">
      <c r="A325" s="15"/>
    </row>
    <row r="326" spans="1:1" x14ac:dyDescent="0.2">
      <c r="A326" s="15"/>
    </row>
    <row r="327" spans="1:1" x14ac:dyDescent="0.2">
      <c r="A327" s="15"/>
    </row>
    <row r="328" spans="1:1" x14ac:dyDescent="0.2">
      <c r="A328" s="15"/>
    </row>
    <row r="329" spans="1:1" x14ac:dyDescent="0.2">
      <c r="A329" s="15"/>
    </row>
    <row r="330" spans="1:1" x14ac:dyDescent="0.2">
      <c r="A330" s="15"/>
    </row>
    <row r="331" spans="1:1" x14ac:dyDescent="0.2">
      <c r="A331" s="15"/>
    </row>
    <row r="332" spans="1:1" x14ac:dyDescent="0.2">
      <c r="A332" s="15"/>
    </row>
    <row r="333" spans="1:1" x14ac:dyDescent="0.2">
      <c r="A333" s="15"/>
    </row>
    <row r="334" spans="1:1" x14ac:dyDescent="0.2">
      <c r="A334" s="15"/>
    </row>
    <row r="335" spans="1:1" x14ac:dyDescent="0.2">
      <c r="A335" s="15"/>
    </row>
    <row r="336" spans="1:1" x14ac:dyDescent="0.2">
      <c r="A336" s="15"/>
    </row>
    <row r="337" spans="1:1" x14ac:dyDescent="0.2">
      <c r="A337" s="15"/>
    </row>
    <row r="338" spans="1:1" x14ac:dyDescent="0.2">
      <c r="A338" s="15"/>
    </row>
    <row r="339" spans="1:1" x14ac:dyDescent="0.2">
      <c r="A339" s="15"/>
    </row>
    <row r="340" spans="1:1" x14ac:dyDescent="0.2">
      <c r="A340" s="15"/>
    </row>
    <row r="341" spans="1:1" x14ac:dyDescent="0.2">
      <c r="A341" s="15"/>
    </row>
    <row r="342" spans="1:1" x14ac:dyDescent="0.2">
      <c r="A342" s="15"/>
    </row>
    <row r="343" spans="1:1" x14ac:dyDescent="0.2">
      <c r="A343" s="15"/>
    </row>
    <row r="344" spans="1:1" x14ac:dyDescent="0.2">
      <c r="A344" s="15"/>
    </row>
    <row r="345" spans="1:1" x14ac:dyDescent="0.2">
      <c r="A345" s="15"/>
    </row>
    <row r="346" spans="1:1" x14ac:dyDescent="0.2">
      <c r="A346" s="15"/>
    </row>
    <row r="347" spans="1:1" x14ac:dyDescent="0.2">
      <c r="A347" s="15"/>
    </row>
    <row r="348" spans="1:1" x14ac:dyDescent="0.2">
      <c r="A348" s="15"/>
    </row>
    <row r="349" spans="1:1" x14ac:dyDescent="0.2">
      <c r="A349" s="15"/>
    </row>
    <row r="350" spans="1:1" x14ac:dyDescent="0.2">
      <c r="A350" s="15"/>
    </row>
    <row r="351" spans="1:1" x14ac:dyDescent="0.2">
      <c r="A351" s="15"/>
    </row>
    <row r="352" spans="1:1" x14ac:dyDescent="0.2">
      <c r="A352" s="15"/>
    </row>
    <row r="353" spans="1:1" x14ac:dyDescent="0.2">
      <c r="A353" s="15"/>
    </row>
    <row r="354" spans="1:1" x14ac:dyDescent="0.2">
      <c r="A354" s="15"/>
    </row>
    <row r="355" spans="1:1" x14ac:dyDescent="0.2">
      <c r="A355" s="15"/>
    </row>
    <row r="356" spans="1:1" x14ac:dyDescent="0.2">
      <c r="A356" s="15"/>
    </row>
    <row r="357" spans="1:1" x14ac:dyDescent="0.2">
      <c r="A357" s="15"/>
    </row>
    <row r="358" spans="1:1" x14ac:dyDescent="0.2">
      <c r="A358" s="15"/>
    </row>
    <row r="359" spans="1:1" x14ac:dyDescent="0.2">
      <c r="A359" s="15"/>
    </row>
    <row r="360" spans="1:1" x14ac:dyDescent="0.2">
      <c r="A360" s="15"/>
    </row>
    <row r="361" spans="1:1" x14ac:dyDescent="0.2">
      <c r="A361" s="15"/>
    </row>
    <row r="362" spans="1:1" x14ac:dyDescent="0.2">
      <c r="A362" s="15"/>
    </row>
    <row r="363" spans="1:1" x14ac:dyDescent="0.2">
      <c r="A363" s="15"/>
    </row>
    <row r="364" spans="1:1" x14ac:dyDescent="0.2">
      <c r="A364" s="15"/>
    </row>
    <row r="365" spans="1:1" x14ac:dyDescent="0.2">
      <c r="A365" s="15"/>
    </row>
    <row r="366" spans="1:1" x14ac:dyDescent="0.2">
      <c r="A366" s="15"/>
    </row>
    <row r="367" spans="1:1" x14ac:dyDescent="0.2">
      <c r="A367" s="15"/>
    </row>
    <row r="368" spans="1:1" x14ac:dyDescent="0.2">
      <c r="A368" s="15"/>
    </row>
    <row r="369" spans="1:1" x14ac:dyDescent="0.2">
      <c r="A369" s="15"/>
    </row>
    <row r="370" spans="1:1" x14ac:dyDescent="0.2">
      <c r="A370" s="15"/>
    </row>
    <row r="371" spans="1:1" x14ac:dyDescent="0.2">
      <c r="A371" s="15"/>
    </row>
    <row r="372" spans="1:1" x14ac:dyDescent="0.2">
      <c r="A372" s="15"/>
    </row>
    <row r="373" spans="1:1" x14ac:dyDescent="0.2">
      <c r="A373" s="15"/>
    </row>
    <row r="374" spans="1:1" x14ac:dyDescent="0.2">
      <c r="A374" s="15"/>
    </row>
    <row r="375" spans="1:1" x14ac:dyDescent="0.2">
      <c r="A375" s="15"/>
    </row>
    <row r="376" spans="1:1" x14ac:dyDescent="0.2">
      <c r="A376" s="15"/>
    </row>
    <row r="377" spans="1:1" x14ac:dyDescent="0.2">
      <c r="A377" s="15"/>
    </row>
    <row r="378" spans="1:1" x14ac:dyDescent="0.2">
      <c r="A378" s="15"/>
    </row>
    <row r="379" spans="1:1" x14ac:dyDescent="0.2">
      <c r="A379" s="15"/>
    </row>
    <row r="380" spans="1:1" x14ac:dyDescent="0.2">
      <c r="A380" s="15"/>
    </row>
    <row r="381" spans="1:1" x14ac:dyDescent="0.2">
      <c r="A381" s="15"/>
    </row>
    <row r="382" spans="1:1" x14ac:dyDescent="0.2">
      <c r="A382" s="15"/>
    </row>
    <row r="383" spans="1:1" x14ac:dyDescent="0.2">
      <c r="A383" s="15"/>
    </row>
    <row r="384" spans="1:1" x14ac:dyDescent="0.2">
      <c r="A384" s="15"/>
    </row>
    <row r="385" spans="1:1" x14ac:dyDescent="0.2">
      <c r="A385" s="15"/>
    </row>
    <row r="386" spans="1:1" x14ac:dyDescent="0.2">
      <c r="A386" s="15"/>
    </row>
    <row r="387" spans="1:1" x14ac:dyDescent="0.2">
      <c r="A387" s="15"/>
    </row>
    <row r="388" spans="1:1" x14ac:dyDescent="0.2">
      <c r="A388" s="15"/>
    </row>
    <row r="389" spans="1:1" x14ac:dyDescent="0.2">
      <c r="A389" s="15"/>
    </row>
    <row r="390" spans="1:1" x14ac:dyDescent="0.2">
      <c r="A390" s="15"/>
    </row>
    <row r="391" spans="1:1" x14ac:dyDescent="0.2">
      <c r="A391" s="15"/>
    </row>
    <row r="392" spans="1:1" x14ac:dyDescent="0.2">
      <c r="A392" s="15"/>
    </row>
    <row r="393" spans="1:1" x14ac:dyDescent="0.2">
      <c r="A393" s="15"/>
    </row>
    <row r="394" spans="1:1" x14ac:dyDescent="0.2">
      <c r="A394" s="15"/>
    </row>
    <row r="395" spans="1:1" x14ac:dyDescent="0.2">
      <c r="A395" s="15"/>
    </row>
    <row r="396" spans="1:1" x14ac:dyDescent="0.2">
      <c r="A396" s="15"/>
    </row>
    <row r="397" spans="1:1" x14ac:dyDescent="0.2">
      <c r="A397" s="15"/>
    </row>
    <row r="398" spans="1:1" x14ac:dyDescent="0.2">
      <c r="A398" s="15"/>
    </row>
    <row r="399" spans="1:1" x14ac:dyDescent="0.2">
      <c r="A399" s="15"/>
    </row>
    <row r="400" spans="1:1" x14ac:dyDescent="0.2">
      <c r="A400" s="15"/>
    </row>
    <row r="401" spans="1:1" x14ac:dyDescent="0.2">
      <c r="A401" s="15"/>
    </row>
    <row r="402" spans="1:1" x14ac:dyDescent="0.2">
      <c r="A402" s="15"/>
    </row>
    <row r="403" spans="1:1" x14ac:dyDescent="0.2">
      <c r="A403" s="15"/>
    </row>
    <row r="404" spans="1:1" x14ac:dyDescent="0.2">
      <c r="A404" s="15"/>
    </row>
    <row r="405" spans="1:1" x14ac:dyDescent="0.2">
      <c r="A405" s="15"/>
    </row>
    <row r="406" spans="1:1" x14ac:dyDescent="0.2">
      <c r="A406" s="15"/>
    </row>
    <row r="407" spans="1:1" x14ac:dyDescent="0.2">
      <c r="A407" s="15"/>
    </row>
    <row r="408" spans="1:1" x14ac:dyDescent="0.2">
      <c r="A408" s="15"/>
    </row>
    <row r="409" spans="1:1" x14ac:dyDescent="0.2">
      <c r="A409" s="15"/>
    </row>
    <row r="410" spans="1:1" x14ac:dyDescent="0.2">
      <c r="A410" s="15"/>
    </row>
    <row r="411" spans="1:1" x14ac:dyDescent="0.2">
      <c r="A411" s="15"/>
    </row>
    <row r="412" spans="1:1" x14ac:dyDescent="0.2">
      <c r="A412" s="15"/>
    </row>
    <row r="413" spans="1:1" x14ac:dyDescent="0.2">
      <c r="A413" s="15"/>
    </row>
    <row r="414" spans="1:1" x14ac:dyDescent="0.2">
      <c r="A414" s="15"/>
    </row>
    <row r="415" spans="1:1" x14ac:dyDescent="0.2">
      <c r="A415" s="15"/>
    </row>
    <row r="416" spans="1:1" x14ac:dyDescent="0.2">
      <c r="A416" s="15"/>
    </row>
    <row r="417" spans="1:1" x14ac:dyDescent="0.2">
      <c r="A417" s="15"/>
    </row>
    <row r="418" spans="1:1" x14ac:dyDescent="0.2">
      <c r="A418" s="15"/>
    </row>
    <row r="419" spans="1:1" x14ac:dyDescent="0.2">
      <c r="A419" s="15"/>
    </row>
    <row r="420" spans="1:1" x14ac:dyDescent="0.2">
      <c r="A420" s="15"/>
    </row>
    <row r="421" spans="1:1" x14ac:dyDescent="0.2">
      <c r="A421" s="15"/>
    </row>
    <row r="422" spans="1:1" x14ac:dyDescent="0.2">
      <c r="A422" s="15"/>
    </row>
    <row r="423" spans="1:1" x14ac:dyDescent="0.2">
      <c r="A423" s="15"/>
    </row>
    <row r="424" spans="1:1" x14ac:dyDescent="0.2">
      <c r="A424" s="15"/>
    </row>
    <row r="425" spans="1:1" x14ac:dyDescent="0.2">
      <c r="A425" s="15"/>
    </row>
    <row r="426" spans="1:1" x14ac:dyDescent="0.2">
      <c r="A426" s="15"/>
    </row>
    <row r="427" spans="1:1" x14ac:dyDescent="0.2">
      <c r="A427" s="15"/>
    </row>
    <row r="428" spans="1:1" x14ac:dyDescent="0.2">
      <c r="A428" s="15"/>
    </row>
    <row r="429" spans="1:1" x14ac:dyDescent="0.2">
      <c r="A429" s="15"/>
    </row>
    <row r="430" spans="1:1" x14ac:dyDescent="0.2">
      <c r="A430" s="15"/>
    </row>
    <row r="431" spans="1:1" x14ac:dyDescent="0.2">
      <c r="A431" s="15"/>
    </row>
    <row r="432" spans="1:1"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row r="466" spans="1:1" x14ac:dyDescent="0.2">
      <c r="A466" s="15"/>
    </row>
    <row r="467" spans="1:1" x14ac:dyDescent="0.2">
      <c r="A467" s="15"/>
    </row>
    <row r="468" spans="1:1" x14ac:dyDescent="0.2">
      <c r="A468" s="15"/>
    </row>
    <row r="469" spans="1:1" x14ac:dyDescent="0.2">
      <c r="A469" s="15"/>
    </row>
    <row r="470" spans="1:1" x14ac:dyDescent="0.2">
      <c r="A470" s="15"/>
    </row>
    <row r="471" spans="1:1" x14ac:dyDescent="0.2">
      <c r="A471" s="15"/>
    </row>
    <row r="472" spans="1:1" x14ac:dyDescent="0.2">
      <c r="A472" s="15"/>
    </row>
    <row r="473" spans="1:1" x14ac:dyDescent="0.2">
      <c r="A473" s="15"/>
    </row>
    <row r="474" spans="1:1" x14ac:dyDescent="0.2">
      <c r="A474" s="15"/>
    </row>
    <row r="475" spans="1:1" x14ac:dyDescent="0.2">
      <c r="A475" s="15"/>
    </row>
    <row r="476" spans="1:1" x14ac:dyDescent="0.2">
      <c r="A476" s="15"/>
    </row>
    <row r="477" spans="1:1" x14ac:dyDescent="0.2">
      <c r="A477" s="15"/>
    </row>
    <row r="478" spans="1:1" x14ac:dyDescent="0.2">
      <c r="A478" s="15"/>
    </row>
    <row r="479" spans="1:1" x14ac:dyDescent="0.2">
      <c r="A479" s="15"/>
    </row>
    <row r="480" spans="1:1" x14ac:dyDescent="0.2">
      <c r="A480" s="15"/>
    </row>
    <row r="481" spans="1:1" x14ac:dyDescent="0.2">
      <c r="A481" s="15"/>
    </row>
    <row r="482" spans="1:1" x14ac:dyDescent="0.2">
      <c r="A482" s="15"/>
    </row>
    <row r="483" spans="1:1" x14ac:dyDescent="0.2">
      <c r="A483" s="15"/>
    </row>
    <row r="484" spans="1:1" x14ac:dyDescent="0.2">
      <c r="A484" s="15"/>
    </row>
    <row r="485" spans="1:1" x14ac:dyDescent="0.2">
      <c r="A485" s="15"/>
    </row>
    <row r="486" spans="1:1" x14ac:dyDescent="0.2">
      <c r="A486" s="15"/>
    </row>
    <row r="487" spans="1:1" x14ac:dyDescent="0.2">
      <c r="A487" s="15"/>
    </row>
    <row r="488" spans="1:1" x14ac:dyDescent="0.2">
      <c r="A488" s="15"/>
    </row>
    <row r="489" spans="1:1" x14ac:dyDescent="0.2">
      <c r="A489" s="15"/>
    </row>
    <row r="490" spans="1:1" x14ac:dyDescent="0.2">
      <c r="A490" s="15"/>
    </row>
    <row r="491" spans="1:1" x14ac:dyDescent="0.2">
      <c r="A491" s="15"/>
    </row>
    <row r="492" spans="1:1" x14ac:dyDescent="0.2">
      <c r="A492" s="15"/>
    </row>
    <row r="493" spans="1:1" x14ac:dyDescent="0.2">
      <c r="A493" s="15"/>
    </row>
    <row r="494" spans="1:1" x14ac:dyDescent="0.2">
      <c r="A494" s="15"/>
    </row>
    <row r="495" spans="1:1" x14ac:dyDescent="0.2">
      <c r="A495" s="15"/>
    </row>
    <row r="496" spans="1:1" x14ac:dyDescent="0.2">
      <c r="A496" s="15"/>
    </row>
    <row r="497" spans="1:1" x14ac:dyDescent="0.2">
      <c r="A497" s="15"/>
    </row>
    <row r="498" spans="1:1" x14ac:dyDescent="0.2">
      <c r="A498" s="15"/>
    </row>
    <row r="499" spans="1:1" x14ac:dyDescent="0.2">
      <c r="A499" s="15"/>
    </row>
    <row r="500" spans="1:1" x14ac:dyDescent="0.2">
      <c r="A500" s="15"/>
    </row>
    <row r="501" spans="1:1" x14ac:dyDescent="0.2">
      <c r="A501" s="15"/>
    </row>
    <row r="502" spans="1:1" x14ac:dyDescent="0.2">
      <c r="A502" s="15"/>
    </row>
    <row r="503" spans="1:1" x14ac:dyDescent="0.2">
      <c r="A503" s="15"/>
    </row>
    <row r="504" spans="1:1" x14ac:dyDescent="0.2">
      <c r="A504" s="15"/>
    </row>
    <row r="505" spans="1:1" x14ac:dyDescent="0.2">
      <c r="A505" s="15"/>
    </row>
    <row r="506" spans="1:1" x14ac:dyDescent="0.2">
      <c r="A506" s="15"/>
    </row>
    <row r="507" spans="1:1" x14ac:dyDescent="0.2">
      <c r="A507" s="15"/>
    </row>
    <row r="508" spans="1:1" x14ac:dyDescent="0.2">
      <c r="A508" s="15"/>
    </row>
    <row r="509" spans="1:1" x14ac:dyDescent="0.2">
      <c r="A509" s="15"/>
    </row>
    <row r="510" spans="1:1" x14ac:dyDescent="0.2">
      <c r="A510" s="15"/>
    </row>
    <row r="511" spans="1:1" x14ac:dyDescent="0.2">
      <c r="A511" s="15"/>
    </row>
    <row r="512" spans="1:1" x14ac:dyDescent="0.2">
      <c r="A512" s="15"/>
    </row>
    <row r="513" spans="1:1" x14ac:dyDescent="0.2">
      <c r="A513" s="15"/>
    </row>
    <row r="514" spans="1:1" x14ac:dyDescent="0.2">
      <c r="A514" s="15"/>
    </row>
    <row r="515" spans="1:1" x14ac:dyDescent="0.2">
      <c r="A515" s="15"/>
    </row>
    <row r="516" spans="1:1" x14ac:dyDescent="0.2">
      <c r="A516" s="15"/>
    </row>
    <row r="517" spans="1:1" x14ac:dyDescent="0.2">
      <c r="A517" s="15"/>
    </row>
    <row r="518" spans="1:1" x14ac:dyDescent="0.2">
      <c r="A518" s="15"/>
    </row>
    <row r="519" spans="1:1" x14ac:dyDescent="0.2">
      <c r="A519" s="15"/>
    </row>
    <row r="520" spans="1:1" x14ac:dyDescent="0.2">
      <c r="A520" s="15"/>
    </row>
    <row r="521" spans="1:1" x14ac:dyDescent="0.2">
      <c r="A521" s="15"/>
    </row>
    <row r="522" spans="1:1" x14ac:dyDescent="0.2">
      <c r="A522" s="15"/>
    </row>
    <row r="523" spans="1:1" x14ac:dyDescent="0.2">
      <c r="A523" s="15"/>
    </row>
    <row r="524" spans="1:1" x14ac:dyDescent="0.2">
      <c r="A524" s="15"/>
    </row>
    <row r="525" spans="1:1" x14ac:dyDescent="0.2">
      <c r="A525" s="15"/>
    </row>
    <row r="526" spans="1:1" x14ac:dyDescent="0.2">
      <c r="A526" s="15"/>
    </row>
    <row r="527" spans="1:1" x14ac:dyDescent="0.2">
      <c r="A527" s="15"/>
    </row>
    <row r="528" spans="1:1" x14ac:dyDescent="0.2">
      <c r="A528" s="15"/>
    </row>
    <row r="529" spans="1:1" x14ac:dyDescent="0.2">
      <c r="A529" s="15"/>
    </row>
    <row r="530" spans="1:1" x14ac:dyDescent="0.2">
      <c r="A530" s="15"/>
    </row>
    <row r="531" spans="1:1" x14ac:dyDescent="0.2">
      <c r="A531" s="15"/>
    </row>
    <row r="532" spans="1:1" x14ac:dyDescent="0.2">
      <c r="A532" s="15"/>
    </row>
    <row r="533" spans="1:1" x14ac:dyDescent="0.2">
      <c r="A533" s="15"/>
    </row>
    <row r="534" spans="1:1" x14ac:dyDescent="0.2">
      <c r="A534" s="15"/>
    </row>
    <row r="535" spans="1:1" x14ac:dyDescent="0.2">
      <c r="A535" s="15"/>
    </row>
    <row r="536" spans="1:1" x14ac:dyDescent="0.2">
      <c r="A536" s="15"/>
    </row>
    <row r="537" spans="1:1" x14ac:dyDescent="0.2">
      <c r="A537" s="15"/>
    </row>
    <row r="538" spans="1:1" x14ac:dyDescent="0.2">
      <c r="A538" s="15"/>
    </row>
    <row r="539" spans="1:1" x14ac:dyDescent="0.2">
      <c r="A539" s="15"/>
    </row>
    <row r="540" spans="1:1" x14ac:dyDescent="0.2">
      <c r="A540" s="15"/>
    </row>
    <row r="541" spans="1:1" x14ac:dyDescent="0.2">
      <c r="A541" s="15"/>
    </row>
    <row r="542" spans="1:1" x14ac:dyDescent="0.2">
      <c r="A542" s="15"/>
    </row>
    <row r="543" spans="1:1" x14ac:dyDescent="0.2">
      <c r="A543" s="15"/>
    </row>
    <row r="544" spans="1:1" x14ac:dyDescent="0.2">
      <c r="A544" s="15"/>
    </row>
    <row r="545" spans="1:1" x14ac:dyDescent="0.2">
      <c r="A545" s="15"/>
    </row>
    <row r="546" spans="1:1" x14ac:dyDescent="0.2">
      <c r="A546" s="15"/>
    </row>
    <row r="547" spans="1:1" x14ac:dyDescent="0.2">
      <c r="A547" s="15"/>
    </row>
    <row r="548" spans="1:1" x14ac:dyDescent="0.2">
      <c r="A548" s="15"/>
    </row>
    <row r="549" spans="1:1" x14ac:dyDescent="0.2">
      <c r="A549" s="15"/>
    </row>
    <row r="550" spans="1:1" x14ac:dyDescent="0.2">
      <c r="A550" s="15"/>
    </row>
    <row r="551" spans="1:1" x14ac:dyDescent="0.2">
      <c r="A551" s="15"/>
    </row>
    <row r="552" spans="1:1" x14ac:dyDescent="0.2">
      <c r="A552" s="15"/>
    </row>
    <row r="553" spans="1:1" x14ac:dyDescent="0.2">
      <c r="A553" s="15"/>
    </row>
    <row r="554" spans="1:1" x14ac:dyDescent="0.2">
      <c r="A554" s="15"/>
    </row>
    <row r="555" spans="1:1" x14ac:dyDescent="0.2">
      <c r="A555" s="15"/>
    </row>
    <row r="556" spans="1:1" x14ac:dyDescent="0.2">
      <c r="A556" s="15"/>
    </row>
    <row r="557" spans="1:1" x14ac:dyDescent="0.2">
      <c r="A557" s="15"/>
    </row>
    <row r="558" spans="1:1" x14ac:dyDescent="0.2">
      <c r="A558" s="15"/>
    </row>
    <row r="559" spans="1:1" x14ac:dyDescent="0.2">
      <c r="A559" s="15"/>
    </row>
    <row r="560" spans="1:1" x14ac:dyDescent="0.2">
      <c r="A560" s="15"/>
    </row>
    <row r="561" spans="1:1" x14ac:dyDescent="0.2">
      <c r="A561" s="15"/>
    </row>
    <row r="562" spans="1:1" x14ac:dyDescent="0.2">
      <c r="A562" s="15"/>
    </row>
    <row r="563" spans="1:1" x14ac:dyDescent="0.2">
      <c r="A563" s="15"/>
    </row>
    <row r="564" spans="1:1" x14ac:dyDescent="0.2">
      <c r="A564" s="15"/>
    </row>
    <row r="565" spans="1:1" x14ac:dyDescent="0.2">
      <c r="A565" s="15"/>
    </row>
    <row r="566" spans="1:1" x14ac:dyDescent="0.2">
      <c r="A566" s="15"/>
    </row>
    <row r="567" spans="1:1" x14ac:dyDescent="0.2">
      <c r="A567" s="15"/>
    </row>
    <row r="568" spans="1:1" x14ac:dyDescent="0.2">
      <c r="A568" s="15"/>
    </row>
    <row r="569" spans="1:1" x14ac:dyDescent="0.2">
      <c r="A569" s="15"/>
    </row>
    <row r="570" spans="1:1" x14ac:dyDescent="0.2">
      <c r="A570" s="15"/>
    </row>
    <row r="571" spans="1:1" x14ac:dyDescent="0.2">
      <c r="A571" s="15"/>
    </row>
    <row r="572" spans="1:1" x14ac:dyDescent="0.2">
      <c r="A572" s="15"/>
    </row>
    <row r="573" spans="1:1" x14ac:dyDescent="0.2">
      <c r="A573" s="15"/>
    </row>
    <row r="574" spans="1:1" x14ac:dyDescent="0.2">
      <c r="A574" s="15"/>
    </row>
    <row r="575" spans="1:1" x14ac:dyDescent="0.2">
      <c r="A575" s="15"/>
    </row>
    <row r="576" spans="1:1" x14ac:dyDescent="0.2">
      <c r="A576" s="15"/>
    </row>
    <row r="577" spans="1:1" x14ac:dyDescent="0.2">
      <c r="A577" s="15"/>
    </row>
    <row r="578" spans="1:1" x14ac:dyDescent="0.2">
      <c r="A578" s="15"/>
    </row>
    <row r="579" spans="1:1" x14ac:dyDescent="0.2">
      <c r="A579" s="15"/>
    </row>
    <row r="580" spans="1:1" x14ac:dyDescent="0.2">
      <c r="A580" s="15"/>
    </row>
    <row r="581" spans="1:1" x14ac:dyDescent="0.2">
      <c r="A581" s="15"/>
    </row>
    <row r="582" spans="1:1" x14ac:dyDescent="0.2">
      <c r="A582" s="15"/>
    </row>
    <row r="583" spans="1:1" x14ac:dyDescent="0.2">
      <c r="A583" s="15"/>
    </row>
    <row r="584" spans="1:1" x14ac:dyDescent="0.2">
      <c r="A584" s="15"/>
    </row>
    <row r="585" spans="1:1" x14ac:dyDescent="0.2">
      <c r="A585" s="15"/>
    </row>
    <row r="586" spans="1:1" x14ac:dyDescent="0.2">
      <c r="A586" s="15"/>
    </row>
    <row r="587" spans="1:1" x14ac:dyDescent="0.2">
      <c r="A587" s="15"/>
    </row>
    <row r="588" spans="1:1" x14ac:dyDescent="0.2">
      <c r="A588" s="15"/>
    </row>
    <row r="589" spans="1:1" x14ac:dyDescent="0.2">
      <c r="A589" s="15"/>
    </row>
    <row r="590" spans="1:1" x14ac:dyDescent="0.2">
      <c r="A590" s="15"/>
    </row>
    <row r="591" spans="1:1" x14ac:dyDescent="0.2">
      <c r="A591" s="15"/>
    </row>
    <row r="592" spans="1:1" x14ac:dyDescent="0.2">
      <c r="A592" s="15"/>
    </row>
    <row r="593" spans="1:1" x14ac:dyDescent="0.2">
      <c r="A593" s="15"/>
    </row>
    <row r="594" spans="1:1" x14ac:dyDescent="0.2">
      <c r="A594" s="15"/>
    </row>
    <row r="595" spans="1:1" x14ac:dyDescent="0.2">
      <c r="A595" s="15"/>
    </row>
    <row r="596" spans="1:1" x14ac:dyDescent="0.2">
      <c r="A596" s="15"/>
    </row>
    <row r="597" spans="1:1" x14ac:dyDescent="0.2">
      <c r="A597" s="15"/>
    </row>
    <row r="598" spans="1:1" x14ac:dyDescent="0.2">
      <c r="A598" s="15"/>
    </row>
    <row r="599" spans="1:1" x14ac:dyDescent="0.2">
      <c r="A599" s="15"/>
    </row>
    <row r="600" spans="1:1" x14ac:dyDescent="0.2">
      <c r="A600" s="15"/>
    </row>
    <row r="601" spans="1:1" x14ac:dyDescent="0.2">
      <c r="A601" s="15"/>
    </row>
    <row r="602" spans="1:1" x14ac:dyDescent="0.2">
      <c r="A602" s="15"/>
    </row>
    <row r="603" spans="1:1" x14ac:dyDescent="0.2">
      <c r="A603" s="15"/>
    </row>
    <row r="604" spans="1:1" x14ac:dyDescent="0.2">
      <c r="A604" s="15"/>
    </row>
    <row r="605" spans="1:1" x14ac:dyDescent="0.2">
      <c r="A605" s="15"/>
    </row>
    <row r="606" spans="1:1" x14ac:dyDescent="0.2">
      <c r="A606" s="15"/>
    </row>
    <row r="607" spans="1:1" x14ac:dyDescent="0.2">
      <c r="A607" s="15"/>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sheetData>
  <sheetProtection algorithmName="SHA-512" hashValue="fOZggfPE7K95e+aPEFLkhRMuK0DKpxSNsoU3iLt7DvByp53pAzqC+flX1CGkdUG0mwbZCU+oG87a6i7oRm2yTw==" saltValue="E3r78v0EkSrTBl5BVRfb0Q==" spinCount="100000" sheet="1" formatCells="0"/>
  <autoFilter ref="B5:B291" xr:uid="{D04A0A36-CD34-4A05-AF17-3A2A6BAAE8CD}">
    <filterColumn colId="0">
      <customFilters>
        <customFilter operator="notEqual" val=" "/>
      </customFilters>
    </filterColumn>
  </autoFilter>
  <conditionalFormatting sqref="A1:A65531">
    <cfRule type="containsText" dxfId="3" priority="1" stopIfTrue="1" operator="containsText" text="V">
      <formula>NOT(ISERROR(SEARCH("V",A1)))</formula>
    </cfRule>
    <cfRule type="containsText" dxfId="2" priority="2" stopIfTrue="1" operator="containsText" text="z">
      <formula>NOT(ISERROR(SEARCH("z",A1)))</formula>
    </cfRule>
  </conditionalFormatting>
  <conditionalFormatting sqref="I132:I134 I159:I160 I162 I164 I166 I279">
    <cfRule type="cellIs" dxfId="1" priority="3" stopIfTrue="1" operator="equal">
      <formula>0</formula>
    </cfRule>
  </conditionalFormatting>
  <conditionalFormatting sqref="J286:J289">
    <cfRule type="cellIs" dxfId="0" priority="4" stopIfTrue="1" operator="equal">
      <formula>0</formula>
    </cfRule>
  </conditionalFormatting>
  <pageMargins left="0.78749999999999998" right="0.78749999999999998" top="1.0527777777777778" bottom="1.0527777777777778" header="0.78749999999999998" footer="0.78749999999999998"/>
  <pageSetup paperSize="9" scale="59" firstPageNumber="0" orientation="portrait" horizontalDpi="300" verticalDpi="300" r:id="rId1"/>
  <headerFooter alignWithMargins="0">
    <oddHeader>&amp;C&amp;"Times New Roman,Uobičajeno"&amp;12&amp;A</oddHeader>
    <oddFooter>&amp;C&amp;"Times New Roman,Uobičajeno"&amp;12Page &amp;P/&amp;N</oddFooter>
  </headerFooter>
  <rowBreaks count="1" manualBreakCount="1">
    <brk id="21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93AB-59BB-4A1F-B454-259577802E6A}">
  <dimension ref="B3:D10"/>
  <sheetViews>
    <sheetView tabSelected="1" workbookViewId="0">
      <selection activeCell="K14" sqref="K14"/>
    </sheetView>
  </sheetViews>
  <sheetFormatPr defaultRowHeight="12.75" x14ac:dyDescent="0.2"/>
  <cols>
    <col min="2" max="2" width="43.85546875" customWidth="1"/>
    <col min="4" max="4" width="24.42578125" customWidth="1"/>
  </cols>
  <sheetData>
    <row r="3" spans="2:4" x14ac:dyDescent="0.2">
      <c r="B3" s="654" t="s">
        <v>2300</v>
      </c>
      <c r="C3" s="655"/>
      <c r="D3" s="656"/>
    </row>
    <row r="4" spans="2:4" x14ac:dyDescent="0.2">
      <c r="B4" s="659"/>
      <c r="C4" s="660"/>
      <c r="D4" s="661"/>
    </row>
    <row r="5" spans="2:4" x14ac:dyDescent="0.2">
      <c r="B5" s="659" t="s">
        <v>2301</v>
      </c>
      <c r="C5" s="660"/>
      <c r="D5" s="662">
        <f>'SC3_BAZENSKA TEHNIKA'!H3245</f>
        <v>0</v>
      </c>
    </row>
    <row r="6" spans="2:4" x14ac:dyDescent="0.2">
      <c r="B6" s="659" t="s">
        <v>2302</v>
      </c>
      <c r="C6" s="660"/>
      <c r="D6" s="662">
        <f>'SC3_STROJARSKE INSTALACIJE'!I975</f>
        <v>0</v>
      </c>
    </row>
    <row r="7" spans="2:4" x14ac:dyDescent="0.2">
      <c r="B7" s="659" t="s">
        <v>2303</v>
      </c>
      <c r="C7" s="660"/>
      <c r="D7" s="662">
        <f>'UO_STROJARSKE INSTALACIJE'!I290</f>
        <v>0</v>
      </c>
    </row>
    <row r="8" spans="2:4" x14ac:dyDescent="0.2">
      <c r="B8" s="659"/>
      <c r="C8" s="660"/>
      <c r="D8" s="662"/>
    </row>
    <row r="9" spans="2:4" x14ac:dyDescent="0.2">
      <c r="B9" s="654" t="s">
        <v>2304</v>
      </c>
      <c r="C9" s="657"/>
      <c r="D9" s="658">
        <f>SUM(D5:D7)</f>
        <v>0</v>
      </c>
    </row>
    <row r="10" spans="2:4" x14ac:dyDescent="0.2">
      <c r="D10" s="663" t="s">
        <v>2305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SC3_BAZENSKA TEHNIKA</vt:lpstr>
      <vt:lpstr>SC3_STROJARSKE INSTALACIJE</vt:lpstr>
      <vt:lpstr>UO_STROJARSKE INSTALACIJE</vt:lpstr>
      <vt:lpstr>REKAPITULACIJA</vt:lpstr>
      <vt:lpstr>'SC3_BAZENSKA TEHNIKA'!Print_Area</vt:lpstr>
      <vt:lpstr>'SC3_STROJARSKE INSTALACIJE'!Print_Area</vt:lpstr>
      <vt:lpstr>'UO_STROJARSKE INSTALACIJE'!Print_Area</vt:lpstr>
    </vt:vector>
  </TitlesOfParts>
  <Company>Plava Laguna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 Farina</dc:creator>
  <cp:lastModifiedBy>Lari Farina</cp:lastModifiedBy>
  <dcterms:created xsi:type="dcterms:W3CDTF">2024-08-26T11:58:41Z</dcterms:created>
  <dcterms:modified xsi:type="dcterms:W3CDTF">2024-08-26T13:31:26Z</dcterms:modified>
</cp:coreProperties>
</file>