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enic\Documents\2 PROJEKTI\2023 KU\04 H.Umag rasvjeta i ozvučenje bazena\2 Natječaj\"/>
    </mc:Choice>
  </mc:AlternateContent>
  <bookViews>
    <workbookView xWindow="-15" yWindow="105" windowWidth="19320" windowHeight="9195" tabRatio="828"/>
  </bookViews>
  <sheets>
    <sheet name="H. Umag više radova" sheetId="46" r:id="rId1"/>
  </sheets>
  <calcPr calcId="162913"/>
</workbook>
</file>

<file path=xl/calcChain.xml><?xml version="1.0" encoding="utf-8"?>
<calcChain xmlns="http://schemas.openxmlformats.org/spreadsheetml/2006/main">
  <c r="G20" i="46" l="1"/>
  <c r="G30" i="46"/>
  <c r="G44" i="46"/>
  <c r="G56" i="46"/>
  <c r="G38" i="46" l="1"/>
  <c r="G40" i="46"/>
  <c r="G34" i="46"/>
  <c r="G52" i="46" l="1"/>
  <c r="G51" i="46"/>
  <c r="G42" i="46" l="1"/>
  <c r="G36" i="46"/>
  <c r="G48" i="46" l="1"/>
  <c r="G54" i="46"/>
  <c r="G28" i="46"/>
  <c r="G26" i="46"/>
  <c r="G66" i="46" l="1"/>
  <c r="C56" i="46"/>
  <c r="C66" i="46" s="1"/>
  <c r="B56" i="46"/>
  <c r="B66" i="46" s="1"/>
  <c r="C44" i="46"/>
  <c r="B44" i="46"/>
  <c r="C30" i="46"/>
  <c r="B30" i="46"/>
  <c r="B20" i="46"/>
  <c r="C62" i="46" l="1"/>
  <c r="B65" i="46" l="1"/>
  <c r="B64" i="46"/>
  <c r="B63" i="46"/>
  <c r="C64" i="46" l="1"/>
  <c r="C20" i="46"/>
  <c r="C63" i="46" s="1"/>
  <c r="C65" i="46" l="1"/>
  <c r="G65" i="46"/>
  <c r="G18" i="46" l="1"/>
  <c r="G63" i="46" l="1"/>
  <c r="G24" i="46" l="1"/>
  <c r="G64" i="46" l="1"/>
  <c r="G68" i="46" s="1"/>
</calcChain>
</file>

<file path=xl/sharedStrings.xml><?xml version="1.0" encoding="utf-8"?>
<sst xmlns="http://schemas.openxmlformats.org/spreadsheetml/2006/main" count="73" uniqueCount="53">
  <si>
    <t>kpl</t>
  </si>
  <si>
    <t>kom</t>
  </si>
  <si>
    <t>REKAPITULACIJA</t>
  </si>
  <si>
    <t>1.</t>
  </si>
  <si>
    <t>2.</t>
  </si>
  <si>
    <t>Naručitelj:</t>
  </si>
  <si>
    <t>Ponuditelj:</t>
  </si>
  <si>
    <t>Plava laguna d.d.</t>
  </si>
  <si>
    <t>Rade končara 12</t>
  </si>
  <si>
    <t>52440 Poreč</t>
  </si>
  <si>
    <t>Ponuda br. ______________</t>
  </si>
  <si>
    <t>R.B.</t>
  </si>
  <si>
    <t>NASLOV STAVKE I OPIS</t>
  </si>
  <si>
    <t>J.M.</t>
  </si>
  <si>
    <t>KOL.</t>
  </si>
  <si>
    <t>J.C.</t>
  </si>
  <si>
    <t>IZNOS</t>
  </si>
  <si>
    <t xml:space="preserve">NAPOMENA </t>
  </si>
  <si>
    <t>TROŠKOVNIK ELEKTROINSTALACIJSKIH RADOVA</t>
  </si>
  <si>
    <t>SVEUKUPNO</t>
  </si>
  <si>
    <t>Napomena</t>
  </si>
  <si>
    <t>Dostavljanjem ponude izvođač prihvaća opće i ugovorne uvijete poslovne suradnje s Plava laguna d.d.</t>
  </si>
  <si>
    <t>Prije dostavljanja ponuda Ponuditelj je dužan pregledati opremu i razjasniti s naručiteljem sve stavke, naknadni prigovori se neće prihvatiti.</t>
  </si>
  <si>
    <t>Izvođač je u obavezi ispuniti sve stavke troškovnika.</t>
  </si>
  <si>
    <t>Predmetne količine u troškovniku su okvirne te Naručitelj zadržava pravo izmjene iste koje će potvrditi po zaključenju natječaja uz prihvaćanje jedinične cijene ponuditelja bez obzira na konačne količine koje će se Ugovoriti.</t>
  </si>
  <si>
    <t>Na predmetne cijene obračunava se PDV u sukladno zakonu.</t>
  </si>
  <si>
    <t>Za predmetne radove izvođać je dužan voditi popis količina ugrađenog materijala i izvedenih radova po pozicijama troška.</t>
  </si>
  <si>
    <t>Po završetku radova izrađuje se zapisnik o utrošenim stvarnim količinama materijala i djelova.</t>
  </si>
  <si>
    <t>Ponuditelj je u mogućnosti ponuditi najmanje jednak ili bolji materijal i rezervne  djelove od traženih.</t>
  </si>
  <si>
    <t>H. UMAG</t>
  </si>
  <si>
    <t>Programiranje daljinskih uređaja u apartmanima u Garden Suites&amp;Rooms</t>
  </si>
  <si>
    <t>II.8.246</t>
  </si>
  <si>
    <t>II.8.285</t>
  </si>
  <si>
    <t>III.4.60</t>
  </si>
  <si>
    <t xml:space="preserve">Postavljanje novih led lampi u fitness centru </t>
  </si>
  <si>
    <t>IV.33</t>
  </si>
  <si>
    <t>Dobava i isporuka daljinskih upravljača za LG tip televizora s usmjerenim IR kutom širine 25 °, dim. 23,5x4,8 cm, gumenim tipkama, boja crna s pojačanim vanjskim kućištem, poklopac za baterije sa zaštitnom kopčom, tip kao LG AKB 74115502.</t>
  </si>
  <si>
    <t>Puštanje u rad, podešavanje rada sustava, obuka korisnika, predaja dokumentacije</t>
  </si>
  <si>
    <t>3.</t>
  </si>
  <si>
    <t>Zamjena dotrajalih zvučnika unutarnjeg bazena</t>
  </si>
  <si>
    <t>Pripremni radovi - pregled i isključenje, demontaža opreme, radovi se izvode na visni od 4 m, potrebno predvidjeti škale, skelu i sl.</t>
  </si>
  <si>
    <t>4.</t>
  </si>
  <si>
    <t>5.</t>
  </si>
  <si>
    <t>Dobava i ugradnja nadgradni zvučnik za montažu na zid proizvod: DAP WMS6T-W zvučnik nadzidni crni 40W 100V 2-way IP-54, 2-sistemski, izrađen sav od PVC materijala, nadgradni zvučnik
- zidni nosač u kompletu
- boja: bijela
- snaga RMS: 40W
- impedancija: 8 Ohm
- snaga na 100V: 2,5/5/7,5/15 W
- sklopka za prebacivanje snage i načina rada 
- frekvencijski raspon: 90Hz - 20kHz
- SPL (1W/m): 89dB
- bas driver: 5"
- visokotonac: 0,5" Mylar
- zaštita: IP-66 za vanjsku i unutarnju upotrebu
- dimenzije: 260x144x180 mm
- dimenzije nosača: 260x180 mm
- težina zvučnika: 2,5 kg</t>
  </si>
  <si>
    <t xml:space="preserve">a/ dobava  </t>
  </si>
  <si>
    <t>b/ preuzimanje od isporučitelja, skadištenje, lokalni transport, ugradnja, spajanje i puštanje u rad sa svim montažnim naterijalom do pune funkcije</t>
  </si>
  <si>
    <t>Zamjena dotrajalih reflektora unutarnjeg bazena</t>
  </si>
  <si>
    <t>Dobava i ugradnja nadgradna LED svjetiljka za zidnu ili stropnu montažu,
40W LED 3000K 1510lm, snop 110°, tijelo od aluminija, boja siva (RAL 9006), mogućnost usmjeravanja, integrirano napajanje bez mogućnosti
dimanja, IP66, IK09, 80.000 h, dim: 142×267×93 mm, baza 81 mm, 5 godina garancije.</t>
  </si>
  <si>
    <t>m</t>
  </si>
  <si>
    <t>Dobava i ugradnj PVC kanalice 2x2 cm s poklopcem ugradnja us trop</t>
  </si>
  <si>
    <t>Dobava i ugradnja nadgradna linijska LED svjetiljka za stropnu montažu,
LS 50, 40W LED 3000K, presjek profila 6x6, 4881lm, CRI90, metalno kudište bijele boje, akrilni difuzor, dim: 1200×60×60 mm,
integrirano napajanje bez mogudnosti dimanja, 50.000 h, IP40, 2 godine garancije</t>
  </si>
  <si>
    <t>Pripremni radovi - pregled i isključenje, demontaža opreme, radovi se izvode na visni, potrebno predvidjeti škale, skelu i sl.</t>
  </si>
  <si>
    <t>Dobava i ugradnja kabela FG16OR16 3x2,5 mm2 u kanalicu sa obostranim spajanjem kabela uključivo sitni i potrošni materijal.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</si>
</sst>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k_n_-;\-* #,##0.00\ _k_n_-;_-* &quot;-&quot;??\ _k_n_-;_-@_-"/>
    <numFmt numFmtId="165" formatCode="_-* #,##0.00&quot; kn&quot;_-;\-* #,##0.00&quot; kn&quot;_-;_-* \-??&quot; kn&quot;_-;_-@_-"/>
    <numFmt numFmtId="166" formatCode="#,##0.00&quot;      &quot;;\-#,##0.00&quot;      &quot;;&quot; -&quot;#&quot;      &quot;;@\ "/>
    <numFmt numFmtId="167" formatCode="#,##0.00\ [$kn-41A];[Red]\-#,##0.00\ [$kn-41A]"/>
    <numFmt numFmtId="168" formatCode="_-* #,##0.00\ _k_n_-;\-* #,##0.00\ _k_n_-;_-* \-??\ _k_n_-;_-@_-"/>
    <numFmt numFmtId="169" formatCode="_-&quot;kn&quot;\ * #,##0.00_-;\-&quot;kn&quot;\ * #,##0.00_-;_-&quot;kn&quot;\ * &quot;-&quot;??_-;_-@_-"/>
    <numFmt numFmtId="170" formatCode="_-&quot;ATS&quot;\ * #,##0_-;\-&quot;ATS&quot;\ * #,##0_-;_-&quot;ATS&quot;\ * &quot;-&quot;_-;_-@_-"/>
    <numFmt numFmtId="171" formatCode="_-* #,##0.00\ &quot;€&quot;_-;\-* #,##0.00\ &quot;€&quot;_-;_-* &quot;-&quot;??\ &quot;€&quot;_-;_-@_-"/>
    <numFmt numFmtId="172" formatCode="_-* #,##0.00&quot; €&quot;_-;\-* #,##0.00&quot; €&quot;_-;_-* \-??&quot; €&quot;_-;_-@_-"/>
    <numFmt numFmtId="173" formatCode="#,##0.00\ [$€-1];[Red]\-#,##0.00\ [$€-1]"/>
  </numFmts>
  <fonts count="5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 CE"/>
      <family val="1"/>
      <charset val="238"/>
    </font>
    <font>
      <sz val="10"/>
      <name val="Arial CE"/>
      <charset val="238"/>
    </font>
    <font>
      <sz val="10"/>
      <name val="Arial CE"/>
    </font>
    <font>
      <sz val="10"/>
      <name val="Helv"/>
      <charset val="238"/>
    </font>
    <font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  <charset val="238"/>
    </font>
    <font>
      <sz val="9"/>
      <name val="Arial"/>
      <family val="2"/>
    </font>
    <font>
      <i/>
      <sz val="11"/>
      <color indexed="23"/>
      <name val="Calibri"/>
      <family val="2"/>
      <charset val="238"/>
    </font>
    <font>
      <sz val="12"/>
      <color indexed="8"/>
      <name val="Times New Roman"/>
      <family val="1"/>
    </font>
    <font>
      <b/>
      <sz val="15"/>
      <color indexed="62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8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Times New Roman CE"/>
      <family val="1"/>
      <charset val="238"/>
    </font>
    <font>
      <sz val="10"/>
      <name val="Helv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4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45"/>
      </patternFill>
    </fill>
    <fill>
      <patternFill patternType="solid">
        <fgColor indexed="26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</patternFill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40">
    <xf numFmtId="0" fontId="0" fillId="0" borderId="0"/>
    <xf numFmtId="164" fontId="4" fillId="0" borderId="0" applyFont="0" applyFill="0" applyBorder="0" applyAlignment="0" applyProtection="0"/>
    <xf numFmtId="165" fontId="4" fillId="0" borderId="0" applyFill="0" applyBorder="0" applyAlignment="0" applyProtection="0"/>
    <xf numFmtId="166" fontId="5" fillId="0" borderId="0"/>
    <xf numFmtId="0" fontId="7" fillId="0" borderId="0">
      <alignment horizontal="justify" vertical="top" wrapText="1"/>
    </xf>
    <xf numFmtId="0" fontId="7" fillId="0" borderId="0">
      <alignment horizontal="right"/>
    </xf>
    <xf numFmtId="4" fontId="7" fillId="0" borderId="0">
      <alignment horizontal="right" wrapText="1"/>
    </xf>
    <xf numFmtId="0" fontId="4" fillId="0" borderId="0"/>
    <xf numFmtId="0" fontId="8" fillId="0" borderId="0"/>
    <xf numFmtId="0" fontId="4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11" fillId="0" borderId="0"/>
    <xf numFmtId="0" fontId="8" fillId="0" borderId="0"/>
    <xf numFmtId="0" fontId="3" fillId="0" borderId="0"/>
    <xf numFmtId="0" fontId="10" fillId="0" borderId="0"/>
    <xf numFmtId="16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4" borderId="0" applyNumberFormat="0" applyBorder="0" applyAlignment="0" applyProtection="0"/>
    <xf numFmtId="0" fontId="12" fillId="27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3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5" borderId="0" applyNumberFormat="0" applyBorder="0" applyAlignment="0" applyProtection="0"/>
    <xf numFmtId="0" fontId="4" fillId="39" borderId="1" applyNumberFormat="0" applyAlignment="0" applyProtection="0"/>
    <xf numFmtId="0" fontId="4" fillId="40" borderId="1" applyNumberFormat="0" applyAlignment="0" applyProtection="0"/>
    <xf numFmtId="0" fontId="14" fillId="2" borderId="2" applyNumberFormat="0" applyAlignment="0" applyProtection="0"/>
    <xf numFmtId="0" fontId="14" fillId="41" borderId="2" applyNumberFormat="0" applyAlignment="0" applyProtection="0"/>
    <xf numFmtId="0" fontId="15" fillId="42" borderId="3" applyNumberFormat="0" applyAlignment="0" applyProtection="0"/>
    <xf numFmtId="0" fontId="15" fillId="43" borderId="3" applyNumberFormat="0" applyAlignment="0" applyProtection="0"/>
    <xf numFmtId="164" fontId="16" fillId="0" borderId="0" applyFont="0" applyFill="0" applyBorder="0" applyAlignment="0" applyProtection="0"/>
    <xf numFmtId="168" fontId="4" fillId="0" borderId="0" applyFill="0" applyBorder="0" applyAlignment="0" applyProtection="0"/>
    <xf numFmtId="164" fontId="17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0" fontId="18" fillId="7" borderId="0" applyNumberFormat="0" applyBorder="0" applyAlignment="0" applyProtection="0"/>
    <xf numFmtId="171" fontId="19" fillId="0" borderId="0" applyFont="0" applyFill="0" applyBorder="0" applyAlignment="0" applyProtection="0"/>
    <xf numFmtId="172" fontId="4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44" borderId="0" applyNumberFormat="0" applyBorder="0" applyAlignment="0" applyProtection="0"/>
    <xf numFmtId="0" fontId="18" fillId="7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0">
      <alignment horizontal="center"/>
    </xf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>
      <alignment horizontal="center" textRotation="90"/>
    </xf>
    <xf numFmtId="0" fontId="29" fillId="4" borderId="2" applyNumberFormat="0" applyAlignment="0" applyProtection="0"/>
    <xf numFmtId="0" fontId="29" fillId="11" borderId="2" applyNumberFormat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37" borderId="0" applyNumberFormat="0" applyBorder="0" applyAlignment="0" applyProtection="0"/>
    <xf numFmtId="0" fontId="30" fillId="41" borderId="9" applyNumberFormat="0" applyAlignment="0" applyProtection="0"/>
    <xf numFmtId="0" fontId="14" fillId="41" borderId="2" applyNumberFormat="0" applyAlignment="0" applyProtection="0"/>
    <xf numFmtId="38" fontId="31" fillId="0" borderId="0"/>
    <xf numFmtId="38" fontId="31" fillId="0" borderId="0"/>
    <xf numFmtId="38" fontId="32" fillId="0" borderId="0"/>
    <xf numFmtId="38" fontId="32" fillId="0" borderId="0"/>
    <xf numFmtId="38" fontId="33" fillId="0" borderId="0"/>
    <xf numFmtId="38" fontId="33" fillId="0" borderId="0"/>
    <xf numFmtId="38" fontId="34" fillId="0" borderId="0"/>
    <xf numFmtId="38" fontId="34" fillId="0" borderId="0"/>
    <xf numFmtId="0" fontId="35" fillId="0" borderId="0"/>
    <xf numFmtId="0" fontId="35" fillId="0" borderId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13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6" fillId="0" borderId="6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8" fillId="1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5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1" applyNumberFormat="0" applyFont="0" applyAlignment="0" applyProtection="0"/>
    <xf numFmtId="0" fontId="4" fillId="40" borderId="1" applyNumberFormat="0" applyAlignment="0" applyProtection="0"/>
    <xf numFmtId="0" fontId="4" fillId="0" borderId="0"/>
    <xf numFmtId="0" fontId="30" fillId="2" borderId="9" applyNumberFormat="0" applyAlignment="0" applyProtection="0"/>
    <xf numFmtId="0" fontId="30" fillId="41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ill="0" applyBorder="0" applyAlignment="0" applyProtection="0"/>
    <xf numFmtId="0" fontId="36" fillId="0" borderId="10" applyNumberFormat="0" applyFill="0" applyAlignment="0" applyProtection="0"/>
    <xf numFmtId="0" fontId="15" fillId="43" borderId="3" applyNumberFormat="0" applyAlignment="0" applyProtection="0"/>
    <xf numFmtId="0" fontId="39" fillId="0" borderId="0"/>
    <xf numFmtId="167" fontId="39" fillId="0" borderId="0"/>
    <xf numFmtId="0" fontId="4" fillId="0" borderId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11" borderId="2" applyNumberFormat="0" applyAlignment="0" applyProtection="0"/>
    <xf numFmtId="170" fontId="43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>
      <alignment horizontal="right" vertical="top"/>
    </xf>
    <xf numFmtId="4" fontId="4" fillId="0" borderId="0">
      <alignment vertical="justify"/>
    </xf>
    <xf numFmtId="0" fontId="46" fillId="0" borderId="0"/>
    <xf numFmtId="0" fontId="48" fillId="0" borderId="0"/>
    <xf numFmtId="0" fontId="4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9" fillId="0" borderId="0"/>
    <xf numFmtId="0" fontId="16" fillId="0" borderId="0"/>
    <xf numFmtId="0" fontId="49" fillId="0" borderId="0"/>
    <xf numFmtId="0" fontId="4" fillId="0" borderId="0"/>
    <xf numFmtId="0" fontId="47" fillId="0" borderId="0"/>
    <xf numFmtId="0" fontId="16" fillId="0" borderId="0"/>
    <xf numFmtId="4" fontId="4" fillId="0" borderId="0">
      <alignment vertical="justify"/>
    </xf>
    <xf numFmtId="0" fontId="4" fillId="0" borderId="0"/>
    <xf numFmtId="0" fontId="4" fillId="0" borderId="0"/>
    <xf numFmtId="0" fontId="2" fillId="0" borderId="0"/>
    <xf numFmtId="0" fontId="3" fillId="0" borderId="0"/>
    <xf numFmtId="168" fontId="4" fillId="0" borderId="0" applyFill="0" applyBorder="0" applyAlignment="0" applyProtection="0"/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</cellStyleXfs>
  <cellXfs count="100">
    <xf numFmtId="0" fontId="0" fillId="0" borderId="0" xfId="0"/>
    <xf numFmtId="0" fontId="6" fillId="0" borderId="0" xfId="0" applyFont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 applyProtection="1">
      <alignment horizontal="left" vertical="top" wrapText="1"/>
    </xf>
    <xf numFmtId="1" fontId="6" fillId="0" borderId="0" xfId="0" applyNumberFormat="1" applyFont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1" fontId="44" fillId="0" borderId="0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justify" vertical="top" wrapText="1"/>
    </xf>
    <xf numFmtId="0" fontId="44" fillId="0" borderId="0" xfId="0" applyFont="1" applyBorder="1" applyAlignment="1">
      <alignment horizontal="center" wrapText="1"/>
    </xf>
    <xf numFmtId="1" fontId="44" fillId="0" borderId="0" xfId="0" applyNumberFormat="1" applyFont="1" applyBorder="1" applyAlignment="1">
      <alignment horizontal="center" wrapText="1"/>
    </xf>
    <xf numFmtId="4" fontId="6" fillId="0" borderId="0" xfId="9" applyNumberFormat="1" applyFont="1" applyBorder="1" applyAlignment="1">
      <alignment horizontal="right"/>
    </xf>
    <xf numFmtId="1" fontId="44" fillId="0" borderId="0" xfId="0" applyNumberFormat="1" applyFont="1" applyBorder="1" applyAlignment="1">
      <alignment vertical="top" wrapText="1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44" fillId="46" borderId="0" xfId="215" applyNumberFormat="1" applyFont="1" applyFill="1" applyBorder="1" applyAlignment="1">
      <alignment horizontal="center" vertical="top" wrapText="1"/>
    </xf>
    <xf numFmtId="0" fontId="6" fillId="46" borderId="0" xfId="0" applyFont="1" applyFill="1" applyBorder="1" applyAlignment="1">
      <alignment horizontal="center"/>
    </xf>
    <xf numFmtId="4" fontId="6" fillId="46" borderId="0" xfId="0" applyNumberFormat="1" applyFont="1" applyFill="1" applyBorder="1"/>
    <xf numFmtId="4" fontId="44" fillId="0" borderId="0" xfId="0" applyNumberFormat="1" applyFont="1" applyBorder="1" applyAlignment="1">
      <alignment horizontal="right" vertical="top" wrapText="1"/>
    </xf>
    <xf numFmtId="4" fontId="6" fillId="46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 vertical="top" wrapText="1"/>
    </xf>
    <xf numFmtId="4" fontId="6" fillId="0" borderId="0" xfId="214" applyNumberFormat="1" applyFont="1" applyFill="1" applyBorder="1" applyAlignment="1">
      <alignment horizontal="right"/>
    </xf>
    <xf numFmtId="0" fontId="6" fillId="0" borderId="0" xfId="0" applyNumberFormat="1" applyFont="1" applyBorder="1" applyAlignment="1" applyProtection="1">
      <alignment horizontal="center" vertical="top"/>
    </xf>
    <xf numFmtId="0" fontId="6" fillId="46" borderId="0" xfId="0" applyFont="1" applyFill="1" applyBorder="1" applyAlignment="1">
      <alignment horizontal="center" vertical="center" wrapText="1"/>
    </xf>
    <xf numFmtId="0" fontId="6" fillId="46" borderId="0" xfId="0" applyFont="1" applyFill="1" applyBorder="1" applyAlignment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top" wrapText="1"/>
    </xf>
    <xf numFmtId="0" fontId="6" fillId="0" borderId="0" xfId="227" applyFont="1" applyFill="1" applyBorder="1" applyAlignment="1" applyProtection="1">
      <alignment horizontal="left" vertical="top" wrapText="1"/>
    </xf>
    <xf numFmtId="1" fontId="44" fillId="0" borderId="0" xfId="0" applyNumberFormat="1" applyFont="1" applyBorder="1" applyAlignment="1">
      <alignment horizontal="center" vertical="top"/>
    </xf>
    <xf numFmtId="4" fontId="6" fillId="46" borderId="0" xfId="0" applyNumberFormat="1" applyFont="1" applyFill="1" applyBorder="1" applyAlignment="1">
      <alignment horizontal="center" vertical="center" wrapText="1"/>
    </xf>
    <xf numFmtId="49" fontId="6" fillId="0" borderId="0" xfId="227" applyNumberFormat="1" applyFont="1" applyFill="1" applyBorder="1" applyAlignment="1" applyProtection="1">
      <alignment horizontal="center"/>
    </xf>
    <xf numFmtId="4" fontId="44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4" fontId="44" fillId="0" borderId="0" xfId="0" applyNumberFormat="1" applyFont="1" applyBorder="1" applyAlignment="1">
      <alignment horizontal="right" vertical="top"/>
    </xf>
    <xf numFmtId="4" fontId="44" fillId="0" borderId="0" xfId="0" applyNumberFormat="1" applyFont="1" applyBorder="1" applyAlignment="1">
      <alignment horizontal="center" vertical="top"/>
    </xf>
    <xf numFmtId="1" fontId="6" fillId="0" borderId="0" xfId="0" applyNumberFormat="1" applyFont="1" applyBorder="1" applyAlignment="1">
      <alignment horizontal="left" vertical="top" wrapText="1"/>
    </xf>
    <xf numFmtId="0" fontId="44" fillId="46" borderId="0" xfId="215" applyFont="1" applyFill="1" applyBorder="1" applyAlignment="1">
      <alignment vertical="top" wrapText="1"/>
    </xf>
    <xf numFmtId="4" fontId="6" fillId="0" borderId="0" xfId="0" applyNumberFormat="1" applyFont="1" applyBorder="1" applyAlignment="1" applyProtection="1">
      <alignment horizontal="right" wrapText="1"/>
      <protection locked="0"/>
    </xf>
    <xf numFmtId="4" fontId="6" fillId="0" borderId="13" xfId="0" applyNumberFormat="1" applyFont="1" applyBorder="1" applyAlignment="1" applyProtection="1">
      <alignment horizontal="right" wrapText="1"/>
      <protection locked="0"/>
    </xf>
    <xf numFmtId="4" fontId="44" fillId="0" borderId="0" xfId="0" applyNumberFormat="1" applyFont="1" applyBorder="1" applyAlignment="1">
      <alignment vertical="top" wrapText="1"/>
    </xf>
    <xf numFmtId="4" fontId="44" fillId="0" borderId="0" xfId="0" applyNumberFormat="1" applyFont="1" applyBorder="1" applyAlignment="1">
      <alignment vertical="top"/>
    </xf>
    <xf numFmtId="1" fontId="44" fillId="0" borderId="0" xfId="0" applyNumberFormat="1" applyFont="1" applyBorder="1" applyAlignment="1">
      <alignment horizontal="center" vertical="top" wrapText="1"/>
    </xf>
    <xf numFmtId="1" fontId="6" fillId="46" borderId="0" xfId="0" applyNumberFormat="1" applyFont="1" applyFill="1" applyBorder="1" applyAlignment="1">
      <alignment horizontal="center" vertical="center" wrapText="1"/>
    </xf>
    <xf numFmtId="1" fontId="6" fillId="46" borderId="0" xfId="0" applyNumberFormat="1" applyFont="1" applyFill="1" applyBorder="1" applyAlignment="1">
      <alignment horizontal="center"/>
    </xf>
    <xf numFmtId="1" fontId="6" fillId="0" borderId="0" xfId="214" applyNumberFormat="1" applyFont="1" applyFill="1" applyBorder="1" applyAlignment="1">
      <alignment horizontal="center"/>
    </xf>
    <xf numFmtId="1" fontId="6" fillId="0" borderId="0" xfId="9" applyNumberFormat="1" applyFont="1" applyBorder="1" applyAlignment="1">
      <alignment horizontal="center"/>
    </xf>
    <xf numFmtId="0" fontId="44" fillId="0" borderId="0" xfId="0" applyNumberFormat="1" applyFont="1" applyBorder="1" applyAlignment="1">
      <alignment horizontal="center" vertical="top"/>
    </xf>
    <xf numFmtId="0" fontId="6" fillId="0" borderId="0" xfId="9" applyNumberFormat="1" applyFont="1" applyBorder="1" applyAlignment="1">
      <alignment horizontal="left" vertical="top" wrapText="1"/>
    </xf>
    <xf numFmtId="1" fontId="6" fillId="0" borderId="0" xfId="9" applyNumberFormat="1" applyFont="1" applyBorder="1" applyAlignment="1">
      <alignment horizontal="center" vertical="center"/>
    </xf>
    <xf numFmtId="4" fontId="6" fillId="0" borderId="0" xfId="9" applyNumberFormat="1" applyFont="1" applyBorder="1" applyAlignment="1">
      <alignment horizontal="right" vertical="center"/>
    </xf>
    <xf numFmtId="0" fontId="44" fillId="0" borderId="0" xfId="9" applyNumberFormat="1" applyFont="1" applyBorder="1" applyAlignment="1">
      <alignment horizontal="left" wrapText="1"/>
    </xf>
    <xf numFmtId="0" fontId="44" fillId="0" borderId="0" xfId="9" applyNumberFormat="1" applyFont="1" applyBorder="1" applyAlignment="1">
      <alignment horizontal="center" vertical="top"/>
    </xf>
    <xf numFmtId="0" fontId="44" fillId="0" borderId="0" xfId="9" applyNumberFormat="1" applyFont="1" applyBorder="1" applyAlignment="1">
      <alignment vertical="top" wrapText="1"/>
    </xf>
    <xf numFmtId="0" fontId="44" fillId="0" borderId="0" xfId="9" applyNumberFormat="1" applyFont="1" applyBorder="1" applyAlignment="1">
      <alignment horizontal="center"/>
    </xf>
    <xf numFmtId="1" fontId="44" fillId="0" borderId="0" xfId="9" applyNumberFormat="1" applyFont="1" applyBorder="1" applyAlignment="1">
      <alignment horizontal="center"/>
    </xf>
    <xf numFmtId="4" fontId="44" fillId="0" borderId="0" xfId="9" applyNumberFormat="1" applyFont="1" applyBorder="1" applyAlignment="1">
      <alignment horizontal="right"/>
    </xf>
    <xf numFmtId="4" fontId="6" fillId="0" borderId="0" xfId="238" applyNumberFormat="1" applyFont="1" applyFill="1" applyBorder="1" applyAlignment="1">
      <alignment horizontal="right"/>
    </xf>
    <xf numFmtId="0" fontId="6" fillId="0" borderId="0" xfId="227" applyFont="1" applyFill="1" applyBorder="1" applyAlignment="1">
      <alignment horizontal="left" vertical="top" wrapText="1"/>
    </xf>
    <xf numFmtId="3" fontId="6" fillId="0" borderId="0" xfId="214" applyNumberFormat="1" applyFont="1" applyFill="1" applyBorder="1" applyAlignment="1">
      <alignment horizontal="center"/>
    </xf>
    <xf numFmtId="4" fontId="6" fillId="0" borderId="0" xfId="227" applyNumberFormat="1" applyFont="1" applyFill="1" applyBorder="1" applyAlignment="1">
      <alignment horizontal="center"/>
    </xf>
    <xf numFmtId="0" fontId="44" fillId="46" borderId="0" xfId="0" applyNumberFormat="1" applyFont="1" applyFill="1" applyBorder="1" applyAlignment="1">
      <alignment horizontal="center" vertical="top" wrapText="1"/>
    </xf>
    <xf numFmtId="0" fontId="44" fillId="0" borderId="0" xfId="0" applyNumberFormat="1" applyFont="1" applyBorder="1" applyAlignment="1" applyProtection="1">
      <alignment horizontal="center" vertical="top" wrapText="1"/>
    </xf>
    <xf numFmtId="0" fontId="44" fillId="0" borderId="0" xfId="227" applyFont="1" applyFill="1" applyBorder="1" applyAlignment="1">
      <alignment horizontal="center" vertical="top"/>
    </xf>
    <xf numFmtId="3" fontId="44" fillId="0" borderId="0" xfId="9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44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top"/>
    </xf>
    <xf numFmtId="4" fontId="6" fillId="0" borderId="0" xfId="0" applyNumberFormat="1" applyFont="1" applyBorder="1"/>
    <xf numFmtId="0" fontId="44" fillId="0" borderId="0" xfId="0" applyFont="1" applyBorder="1" applyAlignment="1">
      <alignment wrapText="1"/>
    </xf>
    <xf numFmtId="0" fontId="44" fillId="0" borderId="0" xfId="0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4" fontId="44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44" fillId="46" borderId="0" xfId="0" applyFont="1" applyFill="1" applyBorder="1" applyAlignment="1">
      <alignment horizontal="center" vertical="top"/>
    </xf>
    <xf numFmtId="0" fontId="6" fillId="46" borderId="0" xfId="0" applyFont="1" applyFill="1" applyBorder="1" applyAlignment="1">
      <alignment wrapText="1"/>
    </xf>
    <xf numFmtId="0" fontId="44" fillId="0" borderId="0" xfId="0" applyFont="1" applyBorder="1"/>
    <xf numFmtId="3" fontId="44" fillId="0" borderId="0" xfId="0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/>
    </xf>
    <xf numFmtId="3" fontId="6" fillId="0" borderId="0" xfId="9" applyNumberFormat="1" applyFont="1" applyBorder="1" applyAlignment="1">
      <alignment horizontal="right"/>
    </xf>
    <xf numFmtId="4" fontId="6" fillId="0" borderId="0" xfId="214" applyFont="1" applyFill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6" fillId="46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0" fontId="6" fillId="46" borderId="14" xfId="0" applyFont="1" applyFill="1" applyBorder="1" applyAlignment="1">
      <alignment vertical="top" wrapText="1"/>
    </xf>
    <xf numFmtId="0" fontId="6" fillId="0" borderId="14" xfId="0" applyFont="1" applyBorder="1" applyAlignment="1">
      <alignment horizontal="right"/>
    </xf>
    <xf numFmtId="0" fontId="44" fillId="0" borderId="14" xfId="0" applyFont="1" applyBorder="1" applyAlignment="1">
      <alignment horizontal="right"/>
    </xf>
    <xf numFmtId="0" fontId="6" fillId="0" borderId="14" xfId="0" applyFont="1" applyBorder="1"/>
    <xf numFmtId="0" fontId="6" fillId="0" borderId="14" xfId="0" applyFont="1" applyBorder="1" applyAlignment="1">
      <alignment horizontal="left" vertical="center" wrapText="1"/>
    </xf>
    <xf numFmtId="0" fontId="6" fillId="46" borderId="14" xfId="0" applyFont="1" applyFill="1" applyBorder="1"/>
    <xf numFmtId="173" fontId="6" fillId="0" borderId="14" xfId="0" applyNumberFormat="1" applyFont="1" applyBorder="1" applyAlignment="1">
      <alignment horizontal="left" wrapText="1"/>
    </xf>
    <xf numFmtId="2" fontId="6" fillId="0" borderId="0" xfId="239" applyNumberFormat="1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/>
    </xf>
  </cellXfs>
  <cellStyles count="240">
    <cellStyle name="20% - Accent1 2" xfId="20"/>
    <cellStyle name="20% - Accent1 3" xfId="19"/>
    <cellStyle name="20% - Accent2 2" xfId="22"/>
    <cellStyle name="20% - Accent2 3" xfId="21"/>
    <cellStyle name="20% - Accent3 2" xfId="24"/>
    <cellStyle name="20% - Accent3 3" xfId="23"/>
    <cellStyle name="20% - Accent4 2" xfId="26"/>
    <cellStyle name="20% - Accent4 3" xfId="25"/>
    <cellStyle name="20% - Accent5 2" xfId="28"/>
    <cellStyle name="20% - Accent5 3" xfId="27"/>
    <cellStyle name="20% - Accent6 2" xfId="30"/>
    <cellStyle name="20% - Accent6 3" xfId="29"/>
    <cellStyle name="20% - Isticanje1" xfId="31"/>
    <cellStyle name="20% - Isticanje2" xfId="32"/>
    <cellStyle name="20% - Isticanje3" xfId="33"/>
    <cellStyle name="20% - Isticanje4" xfId="34"/>
    <cellStyle name="20% - Isticanje4 2" xfId="35"/>
    <cellStyle name="20% - Isticanje5" xfId="36"/>
    <cellStyle name="20% - Isticanje5 2" xfId="37"/>
    <cellStyle name="20% - Isticanje6" xfId="38"/>
    <cellStyle name="40% - Accent1 2" xfId="40"/>
    <cellStyle name="40% - Accent1 3" xfId="39"/>
    <cellStyle name="40% - Accent2 2" xfId="42"/>
    <cellStyle name="40% - Accent2 3" xfId="41"/>
    <cellStyle name="40% - Accent3 2" xfId="44"/>
    <cellStyle name="40% - Accent3 3" xfId="43"/>
    <cellStyle name="40% - Accent4 2" xfId="46"/>
    <cellStyle name="40% - Accent4 3" xfId="45"/>
    <cellStyle name="40% - Accent5 2" xfId="48"/>
    <cellStyle name="40% - Accent5 3" xfId="47"/>
    <cellStyle name="40% - Accent6 2" xfId="50"/>
    <cellStyle name="40% - Accent6 3" xfId="49"/>
    <cellStyle name="40% - Isticanje2" xfId="51"/>
    <cellStyle name="40% - Isticanje3" xfId="52"/>
    <cellStyle name="40% - Isticanje4" xfId="53"/>
    <cellStyle name="40% - Isticanje4 2" xfId="54"/>
    <cellStyle name="40% - Isticanje5" xfId="55"/>
    <cellStyle name="40% - Isticanje6" xfId="56"/>
    <cellStyle name="40% - Isticanje6 2" xfId="57"/>
    <cellStyle name="40% - Naglasak1" xfId="58"/>
    <cellStyle name="60% - Accent1 2" xfId="60"/>
    <cellStyle name="60% - Accent1 3" xfId="59"/>
    <cellStyle name="60% - Accent2 2" xfId="62"/>
    <cellStyle name="60% - Accent2 3" xfId="61"/>
    <cellStyle name="60% - Accent3 2" xfId="64"/>
    <cellStyle name="60% - Accent3 3" xfId="63"/>
    <cellStyle name="60% - Accent4 2" xfId="66"/>
    <cellStyle name="60% - Accent4 3" xfId="65"/>
    <cellStyle name="60% - Accent5 2" xfId="68"/>
    <cellStyle name="60% - Accent5 3" xfId="67"/>
    <cellStyle name="60% - Accent6 2" xfId="70"/>
    <cellStyle name="60% - Accent6 3" xfId="69"/>
    <cellStyle name="60% - Isticanje1" xfId="71"/>
    <cellStyle name="60% - Isticanje2" xfId="72"/>
    <cellStyle name="60% - Isticanje3" xfId="73"/>
    <cellStyle name="60% - Isticanje4" xfId="74"/>
    <cellStyle name="60% - Isticanje5" xfId="75"/>
    <cellStyle name="60% - Isticanje6" xfId="76"/>
    <cellStyle name="A4 Small 210 x 297 mm" xfId="239"/>
    <cellStyle name="Accent1 2" xfId="78"/>
    <cellStyle name="Accent1 3" xfId="77"/>
    <cellStyle name="Accent2 2" xfId="80"/>
    <cellStyle name="Accent2 2 2" xfId="81"/>
    <cellStyle name="Accent2 3" xfId="82"/>
    <cellStyle name="Accent2 3 2" xfId="83"/>
    <cellStyle name="Accent2 4" xfId="84"/>
    <cellStyle name="Accent2 5" xfId="79"/>
    <cellStyle name="Accent3 2" xfId="86"/>
    <cellStyle name="Accent3 3" xfId="85"/>
    <cellStyle name="Accent4 2" xfId="88"/>
    <cellStyle name="Accent4 3" xfId="87"/>
    <cellStyle name="Accent5 2" xfId="90"/>
    <cellStyle name="Accent5 3" xfId="89"/>
    <cellStyle name="Accent6 2" xfId="92"/>
    <cellStyle name="Accent6 2 2" xfId="93"/>
    <cellStyle name="Accent6 3" xfId="94"/>
    <cellStyle name="Accent6 4" xfId="91"/>
    <cellStyle name="Bad 2" xfId="96"/>
    <cellStyle name="Bad 3" xfId="95"/>
    <cellStyle name="Bilješka" xfId="97"/>
    <cellStyle name="Bilješka 2" xfId="98"/>
    <cellStyle name="Calculation 2" xfId="100"/>
    <cellStyle name="Calculation 3" xfId="99"/>
    <cellStyle name="Check Cell 2" xfId="102"/>
    <cellStyle name="Check Cell 3" xfId="101"/>
    <cellStyle name="Comma 2" xfId="1"/>
    <cellStyle name="Comma 2 2" xfId="104"/>
    <cellStyle name="Comma 2 3" xfId="103"/>
    <cellStyle name="Comma 3" xfId="105"/>
    <cellStyle name="Comma 3 2" xfId="106"/>
    <cellStyle name="Comma 4" xfId="107"/>
    <cellStyle name="Currency 2" xfId="2"/>
    <cellStyle name="Dobro" xfId="108"/>
    <cellStyle name="Euro" xfId="109"/>
    <cellStyle name="Euro 2" xfId="110"/>
    <cellStyle name="Excel Built-in Excel Built-in Excel Built-in Excel Built-in Excel Built-in " xfId="3"/>
    <cellStyle name="Excel Built-in Excel Built-in Excel Built-in TableStyleLight1" xfId="221"/>
    <cellStyle name="Excel Built-in Normal" xfId="222"/>
    <cellStyle name="Explanatory Text 2" xfId="112"/>
    <cellStyle name="Explanatory Text 3" xfId="111"/>
    <cellStyle name="F2" xfId="113"/>
    <cellStyle name="F2 2" xfId="114"/>
    <cellStyle name="F3" xfId="115"/>
    <cellStyle name="F3 2" xfId="116"/>
    <cellStyle name="F4" xfId="117"/>
    <cellStyle name="F4 2" xfId="118"/>
    <cellStyle name="F5" xfId="119"/>
    <cellStyle name="F5 2" xfId="120"/>
    <cellStyle name="F6" xfId="121"/>
    <cellStyle name="F6 2" xfId="122"/>
    <cellStyle name="F7" xfId="123"/>
    <cellStyle name="F7 2" xfId="124"/>
    <cellStyle name="F8" xfId="125"/>
    <cellStyle name="F8 2" xfId="126"/>
    <cellStyle name="Good 2" xfId="128"/>
    <cellStyle name="Good 3" xfId="127"/>
    <cellStyle name="Heading 1 2" xfId="130"/>
    <cellStyle name="Heading 1 3" xfId="131"/>
    <cellStyle name="Heading 1 4" xfId="129"/>
    <cellStyle name="Heading 2 2" xfId="133"/>
    <cellStyle name="Heading 2 3" xfId="132"/>
    <cellStyle name="Heading 3 2" xfId="135"/>
    <cellStyle name="Heading 3 3" xfId="134"/>
    <cellStyle name="Heading 4 2" xfId="137"/>
    <cellStyle name="Heading 4 3" xfId="136"/>
    <cellStyle name="Heading1 1" xfId="138"/>
    <cellStyle name="Input 2" xfId="140"/>
    <cellStyle name="Input 3" xfId="139"/>
    <cellStyle name="Isticanje1" xfId="141"/>
    <cellStyle name="Isticanje2" xfId="142"/>
    <cellStyle name="Isticanje3" xfId="143"/>
    <cellStyle name="Isticanje4" xfId="144"/>
    <cellStyle name="Isticanje5" xfId="145"/>
    <cellStyle name="Isticanje6" xfId="146"/>
    <cellStyle name="Izlaz" xfId="147"/>
    <cellStyle name="Izračun" xfId="148"/>
    <cellStyle name="kolona A" xfId="213"/>
    <cellStyle name="kolona B" xfId="4"/>
    <cellStyle name="kolona E" xfId="5"/>
    <cellStyle name="kolona F" xfId="6"/>
    <cellStyle name="KPMG Heading 1" xfId="149"/>
    <cellStyle name="KPMG Heading 1 2" xfId="150"/>
    <cellStyle name="KPMG Heading 2" xfId="151"/>
    <cellStyle name="KPMG Heading 2 2" xfId="152"/>
    <cellStyle name="KPMG Heading 3" xfId="153"/>
    <cellStyle name="KPMG Heading 3 2" xfId="154"/>
    <cellStyle name="KPMG Heading 4" xfId="155"/>
    <cellStyle name="KPMG Heading 4 2" xfId="156"/>
    <cellStyle name="KPMG Normal" xfId="157"/>
    <cellStyle name="KPMG Normal Text" xfId="158"/>
    <cellStyle name="Linked Cell 2" xfId="160"/>
    <cellStyle name="Linked Cell 3" xfId="159"/>
    <cellStyle name="Loše" xfId="161"/>
    <cellStyle name="Naslov" xfId="162"/>
    <cellStyle name="Naslov 1" xfId="163"/>
    <cellStyle name="Naslov 2" xfId="164"/>
    <cellStyle name="Naslov 3" xfId="165"/>
    <cellStyle name="Naslov 4" xfId="166"/>
    <cellStyle name="Navadno 2" xfId="237"/>
    <cellStyle name="Neutral 2" xfId="168"/>
    <cellStyle name="Neutral 3" xfId="167"/>
    <cellStyle name="Neutralno" xfId="169"/>
    <cellStyle name="Normal" xfId="0" builtinId="0"/>
    <cellStyle name="Normal 10 2" xfId="7"/>
    <cellStyle name="Normal 10 2 2 2" xfId="220"/>
    <cellStyle name="Normal 10 2 2 2 2" xfId="226"/>
    <cellStyle name="Normal 110 2" xfId="235"/>
    <cellStyle name="Normal 12 3 3" xfId="8"/>
    <cellStyle name="Normal 13" xfId="224"/>
    <cellStyle name="Normal 19 10" xfId="228"/>
    <cellStyle name="Normal 2" xfId="9"/>
    <cellStyle name="Normal 2 100" xfId="236"/>
    <cellStyle name="Normal 2 2" xfId="10"/>
    <cellStyle name="Normal 2 2 2" xfId="172"/>
    <cellStyle name="Normal 2 2 3" xfId="171"/>
    <cellStyle name="Normal 2 3" xfId="173"/>
    <cellStyle name="Normal 2 3 6 2 3" xfId="238"/>
    <cellStyle name="Normal 2 4" xfId="170"/>
    <cellStyle name="Normal 2_20090511 Feasibility Benchmark za I draft_ver2(1).xls" xfId="174"/>
    <cellStyle name="Normal 20 5" xfId="232"/>
    <cellStyle name="Normal 3" xfId="11"/>
    <cellStyle name="Normal 3 2" xfId="12"/>
    <cellStyle name="Normal 3 3" xfId="175"/>
    <cellStyle name="Normal 33" xfId="216"/>
    <cellStyle name="Normal 4" xfId="13"/>
    <cellStyle name="Normal 4 2" xfId="177"/>
    <cellStyle name="Normal 4 3" xfId="176"/>
    <cellStyle name="Normal 5" xfId="14"/>
    <cellStyle name="Normal 5 2" xfId="178"/>
    <cellStyle name="Normal 59" xfId="15"/>
    <cellStyle name="Normal 6" xfId="179"/>
    <cellStyle name="Normal 7" xfId="180"/>
    <cellStyle name="Normal 7 3" xfId="227"/>
    <cellStyle name="Normal 8" xfId="181"/>
    <cellStyle name="Normal 9" xfId="182"/>
    <cellStyle name="Normal_14102211 BIZOVAC- Troškovnik komplet" xfId="215"/>
    <cellStyle name="Normal1" xfId="214"/>
    <cellStyle name="Normal1 2" xfId="229"/>
    <cellStyle name="Normalno 10 2" xfId="219"/>
    <cellStyle name="Normalno 12 3" xfId="230"/>
    <cellStyle name="Normalno 14 2" xfId="218"/>
    <cellStyle name="Normalno 14 2 6" xfId="231"/>
    <cellStyle name="Normalno 2" xfId="16"/>
    <cellStyle name="Normalno 4" xfId="223"/>
    <cellStyle name="Normalno 6" xfId="225"/>
    <cellStyle name="Note 2" xfId="184"/>
    <cellStyle name="Note 3" xfId="183"/>
    <cellStyle name="Obično_Bilanca i NTI 30.11.2004." xfId="185"/>
    <cellStyle name="Output 2" xfId="187"/>
    <cellStyle name="Output 3" xfId="186"/>
    <cellStyle name="Percent 2" xfId="188"/>
    <cellStyle name="Percent 2 2" xfId="189"/>
    <cellStyle name="Percent 2 2 2" xfId="190"/>
    <cellStyle name="Percent 2 3" xfId="191"/>
    <cellStyle name="Percent 3" xfId="192"/>
    <cellStyle name="Percent 3 2" xfId="193"/>
    <cellStyle name="Percent 4" xfId="194"/>
    <cellStyle name="Percent 4 2" xfId="195"/>
    <cellStyle name="Povezana ćelija" xfId="196"/>
    <cellStyle name="Provjera ćelije" xfId="197"/>
    <cellStyle name="Result 1" xfId="198"/>
    <cellStyle name="Result2 1" xfId="199"/>
    <cellStyle name="Standard_Basis for Calculation" xfId="200"/>
    <cellStyle name="Stil 1 3" xfId="217"/>
    <cellStyle name="Style 1" xfId="17"/>
    <cellStyle name="Style 1 4" xfId="233"/>
    <cellStyle name="Tekst objašnjenja" xfId="201"/>
    <cellStyle name="Tekst upozorenja" xfId="202"/>
    <cellStyle name="Title 2" xfId="204"/>
    <cellStyle name="Title 3" xfId="203"/>
    <cellStyle name="Total 2" xfId="206"/>
    <cellStyle name="Total 3" xfId="205"/>
    <cellStyle name="Ukupni zbroj" xfId="207"/>
    <cellStyle name="Unos" xfId="208"/>
    <cellStyle name="Währung [0]_CASHFLOW" xfId="209"/>
    <cellStyle name="Währung_Basis for Calculation" xfId="210"/>
    <cellStyle name="Warning Text 2" xfId="212"/>
    <cellStyle name="Warning Text 3" xfId="211"/>
    <cellStyle name="Zarez 2 2 2 2 5" xfId="234"/>
    <cellStyle name="Zarez_REDUCIRANI TROŠKOVNIK - TEAM 1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Normal="100" workbookViewId="0">
      <selection activeCell="G21" sqref="G21"/>
    </sheetView>
  </sheetViews>
  <sheetFormatPr defaultRowHeight="11.25" x14ac:dyDescent="0.2"/>
  <cols>
    <col min="1" max="1" width="6.5703125" style="67" bestFit="1" customWidth="1"/>
    <col min="2" max="2" width="6.140625" style="70" bestFit="1" customWidth="1"/>
    <col min="3" max="3" width="52.140625" style="77" customWidth="1"/>
    <col min="4" max="4" width="3.7109375" style="78" bestFit="1" customWidth="1"/>
    <col min="5" max="5" width="4.85546875" style="76" bestFit="1" customWidth="1"/>
    <col min="6" max="6" width="9.28515625" style="71" bestFit="1" customWidth="1"/>
    <col min="7" max="7" width="9.140625" style="71"/>
    <col min="8" max="8" width="12.28515625" style="68" bestFit="1" customWidth="1"/>
    <col min="9" max="16384" width="9.140625" style="68"/>
  </cols>
  <sheetData>
    <row r="1" spans="1:8" x14ac:dyDescent="0.2">
      <c r="B1" s="49"/>
      <c r="C1" s="38"/>
      <c r="D1" s="11"/>
      <c r="E1" s="3"/>
      <c r="F1" s="4"/>
      <c r="G1" s="4"/>
      <c r="H1" s="10"/>
    </row>
    <row r="2" spans="1:8" x14ac:dyDescent="0.2">
      <c r="B2" s="49"/>
      <c r="C2" s="12" t="s">
        <v>5</v>
      </c>
      <c r="D2" s="13"/>
      <c r="E2" s="14"/>
      <c r="F2" s="21" t="s">
        <v>6</v>
      </c>
      <c r="G2" s="33"/>
      <c r="H2" s="9"/>
    </row>
    <row r="3" spans="1:8" x14ac:dyDescent="0.2">
      <c r="B3" s="49"/>
      <c r="C3" s="5" t="s">
        <v>7</v>
      </c>
      <c r="D3" s="11"/>
      <c r="E3" s="3"/>
      <c r="F3" s="40"/>
      <c r="G3" s="34"/>
      <c r="H3" s="2"/>
    </row>
    <row r="4" spans="1:8" x14ac:dyDescent="0.2">
      <c r="B4" s="49"/>
      <c r="C4" s="5" t="s">
        <v>8</v>
      </c>
      <c r="D4" s="11"/>
      <c r="E4" s="3"/>
      <c r="F4" s="41"/>
      <c r="G4" s="35"/>
      <c r="H4" s="2"/>
    </row>
    <row r="5" spans="1:8" x14ac:dyDescent="0.2">
      <c r="B5" s="49"/>
      <c r="C5" s="5" t="s">
        <v>9</v>
      </c>
      <c r="D5" s="11"/>
      <c r="E5" s="3"/>
      <c r="F5" s="40"/>
      <c r="G5" s="34"/>
      <c r="H5" s="2"/>
    </row>
    <row r="6" spans="1:8" x14ac:dyDescent="0.2">
      <c r="B6" s="49"/>
      <c r="C6" s="38"/>
      <c r="D6" s="11"/>
      <c r="E6" s="3"/>
      <c r="F6" s="41"/>
      <c r="G6" s="35"/>
      <c r="H6" s="2"/>
    </row>
    <row r="7" spans="1:8" x14ac:dyDescent="0.2">
      <c r="B7" s="49"/>
      <c r="C7" s="16" t="s">
        <v>18</v>
      </c>
      <c r="D7" s="30"/>
      <c r="E7" s="30"/>
      <c r="F7" s="8"/>
      <c r="G7" s="36"/>
      <c r="H7" s="10"/>
    </row>
    <row r="8" spans="1:8" x14ac:dyDescent="0.2">
      <c r="B8" s="49"/>
      <c r="C8" s="16"/>
      <c r="D8" s="44"/>
      <c r="E8" s="44"/>
      <c r="F8" s="42"/>
      <c r="G8" s="21"/>
      <c r="H8" s="10"/>
    </row>
    <row r="9" spans="1:8" x14ac:dyDescent="0.2">
      <c r="B9" s="49"/>
      <c r="C9" s="16" t="s">
        <v>10</v>
      </c>
      <c r="D9" s="30"/>
      <c r="E9" s="30"/>
      <c r="F9" s="43"/>
      <c r="G9" s="36"/>
      <c r="H9" s="10"/>
    </row>
    <row r="10" spans="1:8" x14ac:dyDescent="0.2">
      <c r="B10" s="49"/>
      <c r="C10" s="16"/>
      <c r="D10" s="30"/>
      <c r="E10" s="30"/>
      <c r="F10" s="43"/>
      <c r="G10" s="36"/>
      <c r="H10" s="10"/>
    </row>
    <row r="11" spans="1:8" x14ac:dyDescent="0.2">
      <c r="B11" s="49"/>
      <c r="C11" s="16"/>
      <c r="D11" s="30"/>
      <c r="E11" s="30"/>
      <c r="F11" s="43"/>
      <c r="G11" s="37"/>
      <c r="H11" s="10"/>
    </row>
    <row r="12" spans="1:8" x14ac:dyDescent="0.2">
      <c r="B12" s="63" t="s">
        <v>11</v>
      </c>
      <c r="C12" s="27" t="s">
        <v>12</v>
      </c>
      <c r="D12" s="26" t="s">
        <v>13</v>
      </c>
      <c r="E12" s="45" t="s">
        <v>14</v>
      </c>
      <c r="F12" s="31" t="s">
        <v>15</v>
      </c>
      <c r="G12" s="31" t="s">
        <v>16</v>
      </c>
      <c r="H12" s="88" t="s">
        <v>17</v>
      </c>
    </row>
    <row r="13" spans="1:8" x14ac:dyDescent="0.2">
      <c r="B13" s="54"/>
      <c r="C13" s="50"/>
      <c r="D13" s="17"/>
      <c r="E13" s="51"/>
      <c r="F13" s="52"/>
      <c r="G13" s="52"/>
      <c r="H13" s="89"/>
    </row>
    <row r="14" spans="1:8" x14ac:dyDescent="0.2">
      <c r="B14" s="18"/>
      <c r="C14" s="39" t="s">
        <v>29</v>
      </c>
      <c r="D14" s="19"/>
      <c r="E14" s="46"/>
      <c r="F14" s="20"/>
      <c r="G14" s="22"/>
      <c r="H14" s="90"/>
    </row>
    <row r="15" spans="1:8" x14ac:dyDescent="0.2">
      <c r="B15" s="54"/>
      <c r="C15" s="53"/>
      <c r="D15" s="2"/>
      <c r="E15" s="48"/>
      <c r="F15" s="15"/>
      <c r="G15" s="15"/>
      <c r="H15" s="91"/>
    </row>
    <row r="16" spans="1:8" ht="22.5" x14ac:dyDescent="0.2">
      <c r="A16" s="66"/>
      <c r="B16" s="54" t="s">
        <v>31</v>
      </c>
      <c r="C16" s="55" t="s">
        <v>30</v>
      </c>
      <c r="D16" s="56"/>
      <c r="E16" s="57"/>
      <c r="F16" s="58"/>
      <c r="G16" s="58"/>
      <c r="H16" s="92"/>
    </row>
    <row r="17" spans="1:8" x14ac:dyDescent="0.2">
      <c r="A17" s="83"/>
      <c r="B17" s="25"/>
      <c r="C17" s="6"/>
      <c r="D17" s="1"/>
      <c r="E17" s="7"/>
      <c r="F17" s="15"/>
      <c r="G17" s="15"/>
      <c r="H17" s="91"/>
    </row>
    <row r="18" spans="1:8" ht="45" x14ac:dyDescent="0.2">
      <c r="A18" s="83"/>
      <c r="B18" s="84" t="s">
        <v>3</v>
      </c>
      <c r="C18" s="29" t="s">
        <v>36</v>
      </c>
      <c r="D18" s="61" t="s">
        <v>1</v>
      </c>
      <c r="E18" s="62">
        <v>45</v>
      </c>
      <c r="F18" s="15"/>
      <c r="G18" s="71">
        <f>$E18*F18</f>
        <v>0</v>
      </c>
      <c r="H18" s="91"/>
    </row>
    <row r="19" spans="1:8" x14ac:dyDescent="0.2">
      <c r="A19" s="83"/>
      <c r="B19" s="28"/>
      <c r="C19" s="6"/>
      <c r="D19" s="1"/>
      <c r="E19" s="7"/>
      <c r="F19" s="15"/>
      <c r="G19" s="15"/>
      <c r="H19" s="91"/>
    </row>
    <row r="20" spans="1:8" ht="22.5" x14ac:dyDescent="0.2">
      <c r="A20" s="82"/>
      <c r="B20" s="13" t="str">
        <f>B16</f>
        <v>II.8.246</v>
      </c>
      <c r="C20" s="72" t="str">
        <f>CONCATENATE("SVEUKUPNO ", C16)</f>
        <v>SVEUKUPNO Programiranje daljinskih uređaja u apartmanima u Garden Suites&amp;Rooms</v>
      </c>
      <c r="D20" s="73"/>
      <c r="E20" s="74"/>
      <c r="F20" s="75"/>
      <c r="G20" s="75">
        <f>SUM(G18:G19)</f>
        <v>0</v>
      </c>
      <c r="H20" s="91"/>
    </row>
    <row r="21" spans="1:8" x14ac:dyDescent="0.2">
      <c r="B21" s="64"/>
      <c r="C21" s="6"/>
      <c r="D21" s="1"/>
      <c r="E21" s="7"/>
      <c r="F21" s="15"/>
      <c r="G21" s="15"/>
      <c r="H21" s="91"/>
    </row>
    <row r="22" spans="1:8" x14ac:dyDescent="0.2">
      <c r="A22" s="66"/>
      <c r="B22" s="54" t="s">
        <v>32</v>
      </c>
      <c r="C22" s="55" t="s">
        <v>39</v>
      </c>
      <c r="D22" s="56"/>
      <c r="H22" s="92"/>
    </row>
    <row r="23" spans="1:8" x14ac:dyDescent="0.2">
      <c r="A23" s="85"/>
      <c r="B23" s="84"/>
      <c r="H23" s="91"/>
    </row>
    <row r="24" spans="1:8" ht="22.5" x14ac:dyDescent="0.2">
      <c r="A24" s="83"/>
      <c r="B24" s="84" t="s">
        <v>3</v>
      </c>
      <c r="C24" s="29" t="s">
        <v>40</v>
      </c>
      <c r="D24" s="1" t="s">
        <v>0</v>
      </c>
      <c r="E24" s="7">
        <v>14</v>
      </c>
      <c r="F24" s="59"/>
      <c r="G24" s="71">
        <f>$E24*F24</f>
        <v>0</v>
      </c>
      <c r="H24" s="91"/>
    </row>
    <row r="25" spans="1:8" x14ac:dyDescent="0.2">
      <c r="A25" s="83"/>
      <c r="B25" s="84"/>
      <c r="C25" s="86"/>
      <c r="D25" s="32"/>
      <c r="E25" s="47"/>
      <c r="F25" s="24"/>
      <c r="H25" s="91"/>
    </row>
    <row r="26" spans="1:8" ht="191.25" x14ac:dyDescent="0.2">
      <c r="A26" s="83"/>
      <c r="B26" s="84" t="s">
        <v>4</v>
      </c>
      <c r="C26" s="29" t="s">
        <v>43</v>
      </c>
      <c r="D26" s="1" t="s">
        <v>0</v>
      </c>
      <c r="E26" s="7">
        <v>14</v>
      </c>
      <c r="F26" s="59"/>
      <c r="G26" s="71">
        <f>$E26*F26</f>
        <v>0</v>
      </c>
      <c r="H26" s="96"/>
    </row>
    <row r="27" spans="1:8" x14ac:dyDescent="0.2">
      <c r="A27" s="83"/>
      <c r="B27" s="84"/>
      <c r="C27" s="86"/>
      <c r="D27" s="32"/>
      <c r="E27" s="47"/>
      <c r="F27" s="24"/>
      <c r="H27" s="91"/>
    </row>
    <row r="28" spans="1:8" ht="22.5" x14ac:dyDescent="0.2">
      <c r="A28" s="83"/>
      <c r="B28" s="84" t="s">
        <v>38</v>
      </c>
      <c r="C28" s="29" t="s">
        <v>37</v>
      </c>
      <c r="D28" s="32" t="s">
        <v>0</v>
      </c>
      <c r="E28" s="47">
        <v>1</v>
      </c>
      <c r="F28" s="24"/>
      <c r="G28" s="71">
        <f>$E28*F28</f>
        <v>0</v>
      </c>
      <c r="H28" s="91"/>
    </row>
    <row r="29" spans="1:8" x14ac:dyDescent="0.2">
      <c r="A29" s="83"/>
      <c r="B29" s="84"/>
      <c r="C29" s="23"/>
      <c r="D29" s="32"/>
      <c r="E29" s="47"/>
      <c r="F29" s="24"/>
      <c r="H29" s="91"/>
    </row>
    <row r="30" spans="1:8" x14ac:dyDescent="0.2">
      <c r="B30" s="13" t="str">
        <f>B22</f>
        <v>II.8.285</v>
      </c>
      <c r="C30" s="72" t="str">
        <f>CONCATENATE("SVEUKUPNO ", C22)</f>
        <v>SVEUKUPNO Zamjena dotrajalih zvučnika unutarnjeg bazena</v>
      </c>
      <c r="D30" s="73"/>
      <c r="E30" s="74"/>
      <c r="F30" s="75"/>
      <c r="G30" s="75">
        <f>SUM(G23:G29)</f>
        <v>0</v>
      </c>
      <c r="H30" s="92"/>
    </row>
    <row r="31" spans="1:8" x14ac:dyDescent="0.2">
      <c r="H31" s="92"/>
    </row>
    <row r="32" spans="1:8" x14ac:dyDescent="0.2">
      <c r="A32" s="66"/>
      <c r="B32" s="70" t="s">
        <v>33</v>
      </c>
      <c r="C32" s="72" t="s">
        <v>34</v>
      </c>
      <c r="D32" s="73"/>
      <c r="H32" s="92"/>
    </row>
    <row r="33" spans="1:8" x14ac:dyDescent="0.2">
      <c r="A33" s="83"/>
      <c r="B33" s="84"/>
      <c r="D33" s="1"/>
      <c r="E33" s="7"/>
      <c r="F33" s="59"/>
      <c r="H33" s="91"/>
    </row>
    <row r="34" spans="1:8" ht="22.5" x14ac:dyDescent="0.2">
      <c r="A34" s="83"/>
      <c r="B34" s="84" t="s">
        <v>3</v>
      </c>
      <c r="C34" s="29" t="s">
        <v>51</v>
      </c>
      <c r="D34" s="32" t="s">
        <v>0</v>
      </c>
      <c r="E34" s="7">
        <v>8</v>
      </c>
      <c r="F34" s="59"/>
      <c r="G34" s="71">
        <f>$E34*F34</f>
        <v>0</v>
      </c>
      <c r="H34" s="98"/>
    </row>
    <row r="35" spans="1:8" x14ac:dyDescent="0.2">
      <c r="A35" s="83"/>
      <c r="B35" s="84"/>
      <c r="D35" s="1"/>
      <c r="E35" s="7"/>
      <c r="F35" s="59"/>
      <c r="H35" s="91"/>
    </row>
    <row r="36" spans="1:8" ht="56.25" x14ac:dyDescent="0.2">
      <c r="A36" s="83"/>
      <c r="B36" s="84" t="s">
        <v>4</v>
      </c>
      <c r="C36" s="77" t="s">
        <v>50</v>
      </c>
      <c r="D36" s="32" t="s">
        <v>0</v>
      </c>
      <c r="E36" s="7">
        <v>8</v>
      </c>
      <c r="F36" s="59"/>
      <c r="G36" s="71">
        <f>$E36*F36</f>
        <v>0</v>
      </c>
      <c r="H36" s="98"/>
    </row>
    <row r="37" spans="1:8" x14ac:dyDescent="0.2">
      <c r="A37" s="83"/>
      <c r="B37" s="84"/>
      <c r="D37" s="32"/>
      <c r="E37" s="7"/>
      <c r="F37" s="59"/>
      <c r="H37" s="98"/>
    </row>
    <row r="38" spans="1:8" x14ac:dyDescent="0.2">
      <c r="A38" s="83"/>
      <c r="B38" s="84" t="s">
        <v>38</v>
      </c>
      <c r="C38" s="77" t="s">
        <v>49</v>
      </c>
      <c r="D38" s="32" t="s">
        <v>48</v>
      </c>
      <c r="E38" s="7">
        <v>30</v>
      </c>
      <c r="F38" s="59"/>
      <c r="G38" s="71">
        <f>$E38*F38</f>
        <v>0</v>
      </c>
      <c r="H38" s="98"/>
    </row>
    <row r="39" spans="1:8" x14ac:dyDescent="0.2">
      <c r="A39" s="83"/>
      <c r="B39" s="84"/>
      <c r="D39" s="32"/>
      <c r="E39" s="7"/>
      <c r="F39" s="59"/>
      <c r="H39" s="98"/>
    </row>
    <row r="40" spans="1:8" ht="22.5" x14ac:dyDescent="0.2">
      <c r="A40" s="83"/>
      <c r="B40" s="84" t="s">
        <v>41</v>
      </c>
      <c r="C40" s="77" t="s">
        <v>52</v>
      </c>
      <c r="D40" s="32" t="s">
        <v>48</v>
      </c>
      <c r="E40" s="7">
        <v>20</v>
      </c>
      <c r="F40" s="59"/>
      <c r="G40" s="71">
        <f>$E40*F40</f>
        <v>0</v>
      </c>
      <c r="H40" s="98"/>
    </row>
    <row r="41" spans="1:8" x14ac:dyDescent="0.2">
      <c r="A41" s="83"/>
      <c r="B41" s="84"/>
      <c r="C41" s="68"/>
      <c r="H41" s="91"/>
    </row>
    <row r="42" spans="1:8" ht="22.5" x14ac:dyDescent="0.2">
      <c r="A42" s="83"/>
      <c r="B42" s="84" t="s">
        <v>42</v>
      </c>
      <c r="C42" s="29" t="s">
        <v>37</v>
      </c>
      <c r="D42" s="32" t="s">
        <v>0</v>
      </c>
      <c r="E42" s="76">
        <v>1</v>
      </c>
      <c r="F42" s="68"/>
      <c r="G42" s="71">
        <f>$E42*F42</f>
        <v>0</v>
      </c>
      <c r="H42" s="91"/>
    </row>
    <row r="43" spans="1:8" x14ac:dyDescent="0.2">
      <c r="A43" s="83"/>
      <c r="B43" s="84"/>
      <c r="C43" s="23"/>
      <c r="D43" s="68"/>
      <c r="F43" s="68"/>
      <c r="G43" s="68"/>
      <c r="H43" s="91"/>
    </row>
    <row r="44" spans="1:8" x14ac:dyDescent="0.2">
      <c r="B44" s="13" t="str">
        <f>B32</f>
        <v>III.4.60</v>
      </c>
      <c r="C44" s="72" t="str">
        <f>CONCATENATE("SVEUKUPNO ", C32)</f>
        <v xml:space="preserve">SVEUKUPNO Postavljanje novih led lampi u fitness centru </v>
      </c>
      <c r="G44" s="75">
        <f>SUM(G33:G43)</f>
        <v>0</v>
      </c>
      <c r="H44" s="92"/>
    </row>
    <row r="45" spans="1:8" x14ac:dyDescent="0.2">
      <c r="C45" s="72"/>
      <c r="G45" s="75"/>
      <c r="H45" s="92"/>
    </row>
    <row r="46" spans="1:8" x14ac:dyDescent="0.2">
      <c r="B46" s="13" t="s">
        <v>35</v>
      </c>
      <c r="C46" s="72" t="s">
        <v>46</v>
      </c>
      <c r="G46" s="75"/>
      <c r="H46" s="92"/>
    </row>
    <row r="47" spans="1:8" x14ac:dyDescent="0.2">
      <c r="A47" s="83"/>
      <c r="B47" s="84"/>
      <c r="H47" s="91"/>
    </row>
    <row r="48" spans="1:8" ht="22.5" x14ac:dyDescent="0.2">
      <c r="A48" s="83"/>
      <c r="B48" s="84" t="s">
        <v>3</v>
      </c>
      <c r="C48" s="29" t="s">
        <v>40</v>
      </c>
      <c r="D48" s="32" t="s">
        <v>0</v>
      </c>
      <c r="E48" s="76">
        <v>1</v>
      </c>
      <c r="G48" s="71">
        <f>$E48*F48</f>
        <v>0</v>
      </c>
      <c r="H48" s="93"/>
    </row>
    <row r="49" spans="1:8" x14ac:dyDescent="0.2">
      <c r="A49" s="83"/>
      <c r="B49" s="84"/>
      <c r="D49" s="1"/>
      <c r="E49" s="7"/>
      <c r="F49" s="59"/>
      <c r="H49" s="91"/>
    </row>
    <row r="50" spans="1:8" ht="56.25" x14ac:dyDescent="0.2">
      <c r="A50" s="83"/>
      <c r="B50" s="84" t="s">
        <v>4</v>
      </c>
      <c r="C50" s="87" t="s">
        <v>47</v>
      </c>
      <c r="D50" s="32"/>
      <c r="E50" s="7"/>
      <c r="F50" s="59"/>
      <c r="H50" s="94"/>
    </row>
    <row r="51" spans="1:8" x14ac:dyDescent="0.2">
      <c r="A51" s="83"/>
      <c r="B51" s="84"/>
      <c r="C51" s="97" t="s">
        <v>44</v>
      </c>
      <c r="D51" s="32" t="s">
        <v>0</v>
      </c>
      <c r="E51" s="7">
        <v>26</v>
      </c>
      <c r="F51" s="59"/>
      <c r="G51" s="71">
        <f>$E51*F51</f>
        <v>0</v>
      </c>
      <c r="H51" s="99"/>
    </row>
    <row r="52" spans="1:8" ht="22.5" x14ac:dyDescent="0.2">
      <c r="A52" s="83"/>
      <c r="B52" s="84"/>
      <c r="C52" s="97" t="s">
        <v>45</v>
      </c>
      <c r="D52" s="32" t="s">
        <v>0</v>
      </c>
      <c r="E52" s="7">
        <v>26</v>
      </c>
      <c r="F52" s="59"/>
      <c r="G52" s="71">
        <f>$E52*F52</f>
        <v>0</v>
      </c>
      <c r="H52" s="94"/>
    </row>
    <row r="53" spans="1:8" x14ac:dyDescent="0.2">
      <c r="A53" s="83"/>
      <c r="B53" s="84"/>
      <c r="C53" s="68"/>
      <c r="H53" s="91"/>
    </row>
    <row r="54" spans="1:8" ht="22.5" x14ac:dyDescent="0.2">
      <c r="A54" s="83"/>
      <c r="B54" s="84" t="s">
        <v>38</v>
      </c>
      <c r="C54" s="29" t="s">
        <v>37</v>
      </c>
      <c r="D54" s="32" t="s">
        <v>0</v>
      </c>
      <c r="E54" s="76">
        <v>1</v>
      </c>
      <c r="F54" s="59"/>
      <c r="G54" s="71">
        <f>$E54*F54</f>
        <v>0</v>
      </c>
      <c r="H54" s="91"/>
    </row>
    <row r="55" spans="1:8" x14ac:dyDescent="0.2">
      <c r="A55" s="83"/>
      <c r="B55" s="84"/>
      <c r="C55" s="29"/>
      <c r="D55" s="32"/>
      <c r="F55" s="59"/>
      <c r="H55" s="91"/>
    </row>
    <row r="56" spans="1:8" x14ac:dyDescent="0.2">
      <c r="B56" s="13" t="str">
        <f>B46</f>
        <v>IV.33</v>
      </c>
      <c r="C56" s="72" t="str">
        <f>CONCATENATE("SVEUKUPNO ", C46)</f>
        <v>SVEUKUPNO Zamjena dotrajalih reflektora unutarnjeg bazena</v>
      </c>
      <c r="G56" s="75">
        <f>SUM(G47:G55)</f>
        <v>0</v>
      </c>
      <c r="H56" s="92"/>
    </row>
    <row r="57" spans="1:8" x14ac:dyDescent="0.2">
      <c r="H57" s="93"/>
    </row>
    <row r="58" spans="1:8" x14ac:dyDescent="0.2">
      <c r="B58" s="79"/>
      <c r="C58" s="80"/>
      <c r="D58" s="19"/>
      <c r="E58" s="46"/>
      <c r="F58" s="20"/>
      <c r="G58" s="20"/>
      <c r="H58" s="95"/>
    </row>
    <row r="60" spans="1:8" s="81" customFormat="1" x14ac:dyDescent="0.2">
      <c r="A60" s="67"/>
      <c r="B60" s="70"/>
      <c r="C60" s="72" t="s">
        <v>2</v>
      </c>
      <c r="D60" s="73"/>
      <c r="E60" s="74"/>
      <c r="F60" s="75"/>
      <c r="G60" s="75"/>
    </row>
    <row r="62" spans="1:8" s="81" customFormat="1" x14ac:dyDescent="0.2">
      <c r="A62" s="67"/>
      <c r="B62" s="70"/>
      <c r="C62" s="72" t="str">
        <f>CONCATENATE(,C14, )</f>
        <v>H. UMAG</v>
      </c>
      <c r="D62" s="73"/>
      <c r="E62" s="74"/>
      <c r="F62" s="75"/>
      <c r="G62" s="75"/>
    </row>
    <row r="63" spans="1:8" ht="22.5" x14ac:dyDescent="0.2">
      <c r="A63" s="82"/>
      <c r="B63" s="69" t="str">
        <f>B20</f>
        <v>II.8.246</v>
      </c>
      <c r="C63" s="77" t="str">
        <f>C20</f>
        <v>SVEUKUPNO Programiranje daljinskih uređaja u apartmanima u Garden Suites&amp;Rooms</v>
      </c>
      <c r="G63" s="71">
        <f>G20</f>
        <v>0</v>
      </c>
    </row>
    <row r="64" spans="1:8" x14ac:dyDescent="0.2">
      <c r="B64" s="69" t="str">
        <f>B30</f>
        <v>II.8.285</v>
      </c>
      <c r="C64" s="77" t="str">
        <f>C30</f>
        <v>SVEUKUPNO Zamjena dotrajalih zvučnika unutarnjeg bazena</v>
      </c>
      <c r="G64" s="71">
        <f>G30</f>
        <v>0</v>
      </c>
    </row>
    <row r="65" spans="1:7" x14ac:dyDescent="0.2">
      <c r="B65" s="69" t="str">
        <f>B44</f>
        <v>III.4.60</v>
      </c>
      <c r="C65" s="77" t="str">
        <f>C44</f>
        <v xml:space="preserve">SVEUKUPNO Postavljanje novih led lampi u fitness centru </v>
      </c>
      <c r="G65" s="71">
        <f>G44</f>
        <v>0</v>
      </c>
    </row>
    <row r="66" spans="1:7" x14ac:dyDescent="0.2">
      <c r="B66" s="69" t="str">
        <f>B56</f>
        <v>IV.33</v>
      </c>
      <c r="C66" s="77" t="str">
        <f>CONCATENATE(,C56)</f>
        <v>SVEUKUPNO Zamjena dotrajalih reflektora unutarnjeg bazena</v>
      </c>
      <c r="G66" s="71">
        <f>G56</f>
        <v>0</v>
      </c>
    </row>
    <row r="68" spans="1:7" s="81" customFormat="1" x14ac:dyDescent="0.2">
      <c r="A68" s="67"/>
      <c r="B68" s="70"/>
      <c r="C68" s="72" t="s">
        <v>19</v>
      </c>
      <c r="D68" s="73"/>
      <c r="E68" s="74"/>
      <c r="F68" s="75"/>
      <c r="G68" s="75">
        <f>SUM(G63:G66)</f>
        <v>0</v>
      </c>
    </row>
    <row r="73" spans="1:7" x14ac:dyDescent="0.2">
      <c r="B73" s="65"/>
      <c r="C73" s="60" t="s">
        <v>20</v>
      </c>
    </row>
    <row r="74" spans="1:7" ht="22.5" x14ac:dyDescent="0.2">
      <c r="B74" s="65">
        <v>1</v>
      </c>
      <c r="C74" s="60" t="s">
        <v>21</v>
      </c>
    </row>
    <row r="75" spans="1:7" ht="33.75" x14ac:dyDescent="0.2">
      <c r="B75" s="65">
        <v>2</v>
      </c>
      <c r="C75" s="60" t="s">
        <v>22</v>
      </c>
    </row>
    <row r="76" spans="1:7" x14ac:dyDescent="0.2">
      <c r="B76" s="65">
        <v>3</v>
      </c>
      <c r="C76" s="60" t="s">
        <v>23</v>
      </c>
    </row>
    <row r="77" spans="1:7" ht="45" x14ac:dyDescent="0.2">
      <c r="B77" s="65">
        <v>4</v>
      </c>
      <c r="C77" s="60" t="s">
        <v>24</v>
      </c>
    </row>
    <row r="78" spans="1:7" x14ac:dyDescent="0.2">
      <c r="B78" s="65">
        <v>5</v>
      </c>
      <c r="C78" s="60" t="s">
        <v>25</v>
      </c>
    </row>
    <row r="79" spans="1:7" ht="22.5" x14ac:dyDescent="0.2">
      <c r="B79" s="65">
        <v>6</v>
      </c>
      <c r="C79" s="60" t="s">
        <v>26</v>
      </c>
    </row>
    <row r="80" spans="1:7" ht="22.5" x14ac:dyDescent="0.2">
      <c r="B80" s="65">
        <v>7</v>
      </c>
      <c r="C80" s="60" t="s">
        <v>27</v>
      </c>
    </row>
    <row r="81" spans="2:3" ht="22.5" x14ac:dyDescent="0.2">
      <c r="B81" s="65">
        <v>8</v>
      </c>
      <c r="C81" s="60" t="s">
        <v>28</v>
      </c>
    </row>
  </sheetData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H. Umag više radova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Marino Korenić</cp:lastModifiedBy>
  <cp:lastPrinted>2022-11-15T11:47:50Z</cp:lastPrinted>
  <dcterms:created xsi:type="dcterms:W3CDTF">2002-05-26T20:07:33Z</dcterms:created>
  <dcterms:modified xsi:type="dcterms:W3CDTF">2023-03-03T08:43:14Z</dcterms:modified>
</cp:coreProperties>
</file>