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50" firstSheet="4" activeTab="0"/>
  </bookViews>
  <sheets>
    <sheet name="Komerc.-financ.uvjeti" sheetId="13" r:id="rId1"/>
    <sheet name="941-SALVETE" sheetId="1" r:id="rId2"/>
    <sheet name="942-RUČNICI,ROLE" sheetId="2" r:id="rId3"/>
    <sheet name="943-TOAL.PAPIR" sheetId="3" r:id="rId4"/>
    <sheet name="944-KART.KUTIJE" sheetId="4" r:id="rId5"/>
    <sheet name="951-VREĆE " sheetId="5" r:id="rId6"/>
    <sheet name="952-PRIBOR ZA JELO " sheetId="6" r:id="rId7"/>
    <sheet name="953-FOLIJE" sheetId="7" r:id="rId8"/>
    <sheet name="903-PRIBOR ZA PRANJE I ČIŠĆ." sheetId="11" r:id="rId9"/>
    <sheet name="910-OSTALI POTROŠNI MAT." sheetId="12" r:id="rId10"/>
  </sheets>
  <definedNames>
    <definedName name="_xlnm.Print_Area" localSheetId="8">'903-PRIBOR ZA PRANJE I ČIŠĆ.'!$A$2:$J$163</definedName>
    <definedName name="_xlnm.Print_Area" localSheetId="3">'943-TOAL.PAPIR'!$A$2:$O$20</definedName>
    <definedName name="_xlnm.Print_Area" localSheetId="6">'952-PRIBOR ZA JELO '!$A$2:$J$175</definedName>
    <definedName name="_xlnm.Print_Titles" localSheetId="6">'952-PRIBOR ZA JELO '!$3:$3</definedName>
    <definedName name="_xlnm.Print_Titles" localSheetId="8">'903-PRIBOR ZA PRANJE I ČIŠĆ.'!$3:$3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<sst xmlns="http://schemas.openxmlformats.org/spreadsheetml/2006/main" count="741" uniqueCount="647">
  <si>
    <t>9410001 - SALVETE PAPIR.38x38 2SL 50/1 BIJELE - PAK</t>
  </si>
  <si>
    <t>9410002 - SALVETE PAPIR.33x33 1SL 100/1 BIJELE - PAK</t>
  </si>
  <si>
    <t>9410005 - SALVETE 40X40 50/1 2SL. BIJELA - PAK</t>
  </si>
  <si>
    <t>9410006 - SALVETE PAPIR.38x38 2SL 50/1 BRESKVA - PAK</t>
  </si>
  <si>
    <t>9410007 - SALVETE PAPIR.38X38 2SL 50/1 VAN.BIJELE - PAK</t>
  </si>
  <si>
    <t>9410009 - SALVETE PAPIR.33X33 2SL 100/1 BIJELE - PAK</t>
  </si>
  <si>
    <t>9410010 - SALVETE 38X38 3SL 40/1 BIJELE - PAK</t>
  </si>
  <si>
    <t>9410011 - SALVETE PAPIR.38X38 2SL 40/1 STAR SMEĐE - PAK</t>
  </si>
  <si>
    <t>9410012 - SALVETE PAPIR.38X38 2SL 40/1 STAR CRNE - PAK</t>
  </si>
  <si>
    <t>9410013 - SALVETE PAPIR.38x38 2S MATIS BIJELE 40/1 - PAK</t>
  </si>
  <si>
    <t>9410014 - SALVETE PAPIR.38X38 2SL 40/1 MATIS CRNE - PAK</t>
  </si>
  <si>
    <t>9410016 - SALVETE PAPIR.24x24 1SL 500/1 BIJELE - PAK</t>
  </si>
  <si>
    <t xml:space="preserve">Naziv artikla </t>
  </si>
  <si>
    <t>941 - SALVETE</t>
  </si>
  <si>
    <t>942 - RUČNICI</t>
  </si>
  <si>
    <t>9420001 - MARAMICA VLAŽNA LIMUNSKA 7X14 - KOM</t>
  </si>
  <si>
    <t>9420002 - MARAMICE KOZMETIČKE ZA LICE 2SL 100/1 - PAK</t>
  </si>
  <si>
    <t>9420007 - ROLA IND.2SL 1/6 6000G CEL. BIJELE 110MT - KOM</t>
  </si>
  <si>
    <t>9420009 - RUČNICI U ROLI 1/6 115M - KOM</t>
  </si>
  <si>
    <t>9420011 - RUČNICI U ROLI MATIC SOFT 1/6 280M - KOM</t>
  </si>
  <si>
    <t>9420012 - LISTIĆI ZA RUKE 1/21 180L X-PRESS - KOM</t>
  </si>
  <si>
    <t>9420014 - LISTIĆI ZA RUKE 1SL 1/20 250L B-93 - KOM</t>
  </si>
  <si>
    <t>9420015 - ROLE ZA RUKE 2SL 304M 6/1 11280G BIJELE - PAK</t>
  </si>
  <si>
    <t>9420016 - ROLE ZA RUKE 2SL 190M 6/1 6000G BIJELE - PAK</t>
  </si>
  <si>
    <t>9420027 - ROLE ZA RUKE MATIC EXT-LONG 1SL 280M 1/6 - KOM</t>
  </si>
  <si>
    <t>9420029 - LISTIĆI ZA RUKE 2SL 1/15 210L BIJ 21X22 - KOM</t>
  </si>
  <si>
    <t>9420031 - LISTIĆI ZA RUKE 1/15 210L USKI 21CM BIJ - KOM</t>
  </si>
  <si>
    <t>9420032 - KUHINJSKI RUČNICI 1/2 2SL - KOM</t>
  </si>
  <si>
    <t>9420033 - MARAMICA OSVJEŽAVAJUĆA LIMUN 7X10CM -KOM - KOM</t>
  </si>
  <si>
    <t>9420034 - ROLE ZA RUKE MATIC SOFT 2SL 150M 1/6 - KOM</t>
  </si>
  <si>
    <t>9420035 - ROLA IND.2SL 1/6 BIJELE (ZAMJENSKI) - KOM</t>
  </si>
  <si>
    <t>943 - TOALETNI PAPIR</t>
  </si>
  <si>
    <t>9420017 - TOAL.PAP.U LIST.2SL 32x250/1 5248G BIJ. - PAK</t>
  </si>
  <si>
    <t>9430004 - TOAL.PAP. ROLE MAXI 1000 GR. - KOM</t>
  </si>
  <si>
    <t>9430005 - TOAL.PAP. ROLE MAXI 500 GR. - KOM</t>
  </si>
  <si>
    <t>9430008 - TOAL.PAP. 3SL 8/1 1080G CEL. BIJELI - PAK</t>
  </si>
  <si>
    <t>9430009 - TOAL.PAP. 2SL 10/1 200L BIJELI WC 840G - KOM</t>
  </si>
  <si>
    <t>9430013 - TOAL.PAP. 2SL 10/1 800G 150L BIJELI WC - KOM</t>
  </si>
  <si>
    <t>9430015 - TOAL.PAP.U LIST.2SL 1/32 250L 5248G BIJ. - KOM</t>
  </si>
  <si>
    <t>9430017 - TOAL.PAP. 2SL 10/1 140 L BIJELI WC - KOM</t>
  </si>
  <si>
    <t>944 - KARTONSKE KUTIJE I PODMETACI</t>
  </si>
  <si>
    <t>9440001 - PAPIR ZA PEČENJE SAGA 32,5X53 500/1 - PAK</t>
  </si>
  <si>
    <t>9440005 - ČIPKA 30X40 CM 1/100 PORCELLANATA - KOM</t>
  </si>
  <si>
    <t>9440006 - VIKEND TACNE 17X19/25 1/40 - KOM</t>
  </si>
  <si>
    <t>9440007 - KARTONSKA KUTIJA 21X27X8 - KOM</t>
  </si>
  <si>
    <t>9440008 - KARTONSKA KUTIJA 34X34X15 - KOM</t>
  </si>
  <si>
    <t>9440009 - KARTONSKA KUTIJA 34X44X15 - KOM</t>
  </si>
  <si>
    <t>9440011 - KARTONSKA KUTIJE 40X50X8 - KOM</t>
  </si>
  <si>
    <t>9440012 - KARTONSKA TACNA BR. 8. 32X42 - KG</t>
  </si>
  <si>
    <t>9440013 - KARTONSKA TACNA FI 32 - KG</t>
  </si>
  <si>
    <t>9440016 - PAPIR ZA PEČENJE 40X60 10 KG - KG</t>
  </si>
  <si>
    <t>9440017 - PAPIR ZA PEČENJE 60X80 10 KG - KG</t>
  </si>
  <si>
    <t>9440018 - PAPIRNATE KOŠARICE FI 3 1/2000 MINJONI - KOM</t>
  </si>
  <si>
    <t>9440019 - PAPIRNATE KOŠARICE FI 4 MINJONI - KOM</t>
  </si>
  <si>
    <t>9440020 - PAPIRNATE KOŠARICE FI 5 MINJONI - KOM</t>
  </si>
  <si>
    <t>9440022 - PODMETAČ ČIPKA 34X44 PORCELLANATA - KOM</t>
  </si>
  <si>
    <t>9440023 - PAPIR MASNI SOLOTEN - KG</t>
  </si>
  <si>
    <t>9440026 - PODMETAČ ČIPKA FI27CM 1/250 MENSCH - KOM</t>
  </si>
  <si>
    <t>9440027 - PODMETAČ ČIPKA FI31CM 1/250 MENSCH - KOM</t>
  </si>
  <si>
    <t>9440030 - PODMETAČ ČIPKA 30x40CM 250/1 - KOM</t>
  </si>
  <si>
    <t>9440036 - KARTONSKA KUTIJA 30X40X8 - KOM</t>
  </si>
  <si>
    <t>9440040 - TACNE ZLATNE ZA KOLAČE 51X37 - KOM</t>
  </si>
  <si>
    <t>9440042 - PODMETAČ ZA TORTE FI36 ZLATNI - KOM</t>
  </si>
  <si>
    <t>9440043 - PODMETAČ ZA TORTE FI26 ZLATNI - KOM</t>
  </si>
  <si>
    <t>9440044 - CART. PLAST. 32 ORO/NERO - KG</t>
  </si>
  <si>
    <t>9440045 - KUTIJA KARTONSKA ZA PIZZU 32X32X3 - KOM</t>
  </si>
  <si>
    <t>9440047 - PAPIRNATE KOŠARICE BIJELE MUFFIN 1/680 - PAK</t>
  </si>
  <si>
    <t>9440051 - KARTONSKA KUTIJA 18X17X8 - KOM</t>
  </si>
  <si>
    <t>9440059 - PODMETAČI PAPIRNATI FI 9 1000/1 - KOM</t>
  </si>
  <si>
    <t>9440060 - KUTIJA ZA KOKICE 1150-1390ML 50/1 - KOM</t>
  </si>
  <si>
    <t>9440067 - PAPIR ZA PEČENJE 40CMx60CM 500/1 - PAK</t>
  </si>
  <si>
    <t>9440072 - PAPIR ZA PEČENJE 40CMx50M - KOM</t>
  </si>
  <si>
    <t>9440082 - KUTIJA PAP ZA 1 BOCU S RUČKOM - CRNA - KOM</t>
  </si>
  <si>
    <t>9440083 - KUTIJA PAP ZA 2 BOCE S RUČKOM - CRNA - KOM</t>
  </si>
  <si>
    <t>9440093 - PAPIRNATE KOŠARICE FI 2,6 1/1000 MINJONI - KOM</t>
  </si>
  <si>
    <t>951 - VREĆICE</t>
  </si>
  <si>
    <t>9510001 - VREĆICE PAPIRNATE 26X12X36 LUNCH PAKET - KOM</t>
  </si>
  <si>
    <t>9510002 - VREĆICE PAPIRNATE 16X8X21 LUNCH PAKET - KOM</t>
  </si>
  <si>
    <t>9510003 - VREĆICE ZA VAKUM. PAKIR. 100/1 300X400 - PAK</t>
  </si>
  <si>
    <t>9510005 - VREĆICE LD PLAVE 70x110 1/300 38MIK - KOM</t>
  </si>
  <si>
    <t>9510007 - VREĆICE LD OBIČNA TREGER 30X60 50MIK - KOM</t>
  </si>
  <si>
    <t>9510008 - VREĆICE LD ZELENE 70X70 1/200 - KOM</t>
  </si>
  <si>
    <t>9510010 - VREĆE ZA SMEĆE LD 70X110 1/300 60MIK - KOM</t>
  </si>
  <si>
    <t>9510011 - VREĆICE PVC TREGER LUNCH PAKET 28X55 - KOM</t>
  </si>
  <si>
    <t>9510012 - VREĆICE HD 36X45 1/50 12MIK - KOM</t>
  </si>
  <si>
    <t>9510014 - VREĆICA HD 70X110 1/10 30MIK - KOM</t>
  </si>
  <si>
    <t>9510015 - VREĆE HD BIJELE 50X65 1/50 - KOM</t>
  </si>
  <si>
    <t>9510016 - VREĆICE HD ( 70X65 ) - 12 MIKR - KOM</t>
  </si>
  <si>
    <t>9510018 - VREĆICE HD 40x52 10MIK 1/50 - KOM</t>
  </si>
  <si>
    <t>9510022 - VREĆE ZA SMEĆE LD (90X120) 40MIK 1/10 - KOM</t>
  </si>
  <si>
    <t>9510023 - VREĆICE LD ZA D/Z 3 KG (34X25) 1/50 - KOM</t>
  </si>
  <si>
    <t>9510027 - VREĆICE PVC ZA ŠLAG 55X29/90my ROLLH55 - PAK</t>
  </si>
  <si>
    <t>9510028 - VREĆICE ZA VAKUM. PAKIR. 200X300 100/1 - PAK</t>
  </si>
  <si>
    <t>9510032 - VREĆICE ZA ŠLAG H55 1/100 90 MY - KOM</t>
  </si>
  <si>
    <t>9510035 - VREĆE LD ZELENE 85X120 140/1 - KOM</t>
  </si>
  <si>
    <t>9510037 - VREĆE HD BIJELE 60X65 50/1 - KOM</t>
  </si>
  <si>
    <t>9510038 - VREĆE HD BIJELE 36X36 50/1 - KOM</t>
  </si>
  <si>
    <t>9510040 - VREĆE LD ZELENE 70X70 200/1 - KOM</t>
  </si>
  <si>
    <t>9510041 - VREĆICE LD FRIGO 2 KG 50/1 - PAK</t>
  </si>
  <si>
    <t>9510043 - VREĆICE LD FRIGO 5 KG 50/1 - PAK</t>
  </si>
  <si>
    <t>9510052 - VREĆICE ZA ŠLAG PLAST. PROZ. 23X46 100/1 - KOM</t>
  </si>
  <si>
    <t>9510053 - VREĆICE ZA ŠLAG PLAST. PROZ. 27X55 100/1 - KOM</t>
  </si>
  <si>
    <t>9510056 - VREĆE ZA SMEČE LD 85X120 ZELENE 1/140 - KOM</t>
  </si>
  <si>
    <t>9510058 - VREĆE ZA SMEĆE LD (80 X120) 1/10 - KOM</t>
  </si>
  <si>
    <t>9510059 - VREĆICE PAP. ZA HAMBURGER 25x25CM - KOM</t>
  </si>
  <si>
    <t>9510061 - VREĆE LD ŽUTE ZA PLASTIKU 90X120 1/10 PL - KOM</t>
  </si>
  <si>
    <t>9510062 - VREĆE LD PLAVE ZA PAPIR 60X110 1/10 PL - KOM</t>
  </si>
  <si>
    <t>9510063 - VREĆE LD SIVE ZA MJ.OTPAD 60X110 1/10 PL - KOM</t>
  </si>
  <si>
    <t>9510064 - VREĆE LD ZELENE ZA STAKLO 60X110 1/10 PL - KOM</t>
  </si>
  <si>
    <t>9510065 - VREĆE HD ŽUTE 50X65 1/50 - KOM</t>
  </si>
  <si>
    <t>9510066 - VREĆE HD CRVENE 50X65 1/50 - KOM</t>
  </si>
  <si>
    <t>9510067 - VREĆICE SAKOMAT 200X360 - 18 MIKR - KOM</t>
  </si>
  <si>
    <t>9510069 - VREĆE LD ŽUTE ZA PLASTIKU 60X110 1/10 PL - KOM</t>
  </si>
  <si>
    <t>9510072 - VREĆE HD BIJELE 60X65 1/50 - KOM</t>
  </si>
  <si>
    <t>9510073 - VREĆE LD CRNE 120X160 1/80 47MIK - KOM</t>
  </si>
  <si>
    <t>9510077 - VREĆE LD 50X100 1/100 ( ZA HRANU ) - KOM</t>
  </si>
  <si>
    <t>9510078 - VREĆE LD CRNE 50X70 1/25 - KOM</t>
  </si>
  <si>
    <t>9510079 - VREĆICE PAPIRNATE 28X12X36 LUNCH PAKET - KOM</t>
  </si>
  <si>
    <t>9510080 - VREĆICE PAPIRNATE 36X12X41 LUNCH PAKET - KOM</t>
  </si>
  <si>
    <t>9510082 - VREĆE LD BIJELE 70X70 1/25 - KOM</t>
  </si>
  <si>
    <t>9510083 - VREĆICA SAKOMAT 120+2X50X300 ROLA - KOM</t>
  </si>
  <si>
    <t>9510088 - VREĆICE HD 36X36 1/50 12MIK - KOM</t>
  </si>
  <si>
    <t>4900023 - FILTER PAPIR B20 250/1 VALOVIT(Umag) - PAK</t>
  </si>
  <si>
    <t>4900024 - FILTER PAPIR B10 250/1 VALOVIT(UMAG) - PAK</t>
  </si>
  <si>
    <t>4900065 - ČAŠA PET 350ML 1/50 - KOM</t>
  </si>
  <si>
    <t>4910143 - FILTER PAPIR B20 250/1 RAVNI - PAK</t>
  </si>
  <si>
    <t>4910299 - POSUDA FINGERFOOD 5x4,5x4,5cm, 50/1 - PAK</t>
  </si>
  <si>
    <t>9100020 - ŠTAPIĆI ZA RAŽNJIĆE 100/1 15cm - KOM</t>
  </si>
  <si>
    <t>9100021 - ŠTAPIĆI ZA RŽNJIĆE 50/1 25cm - KOM</t>
  </si>
  <si>
    <t>9100023 - ČAČKALICE HIG. U PAP OMOTU 1000/1 - KOM</t>
  </si>
  <si>
    <t>9100072 - PIKALICE FINGERFOOD 9CM 200/1 BAMBUS - KOM</t>
  </si>
  <si>
    <t>9100073 - PIKALICE FINGERFOOD BAMBUS250/1 - KOM</t>
  </si>
  <si>
    <t>9100074 - POSUDA ALU R21S 100/1 - KOM</t>
  </si>
  <si>
    <t>9100075 - POKLOPAC ALU ZA R21 S 100/1 - KOM</t>
  </si>
  <si>
    <t>9100128 - POSUDA ALU R1-29L 1125ML 100/1 - KOM</t>
  </si>
  <si>
    <t>9100134 - POSUDA ALU R-62L/R45L 940ML 100/1 - KOM</t>
  </si>
  <si>
    <t>9100152 - POKLOPAC ALU ZA R1-28L 100/1 - KOM</t>
  </si>
  <si>
    <t>9100155 - POSUDA ALU R28L 470ML 100/1 - KOM</t>
  </si>
  <si>
    <t>9100183 - POKLOPAC ALU ZA CR45L 100/1 - KOM</t>
  </si>
  <si>
    <t>9100190 - ŠTAPIĆI ZA RAŽNJIĆE 100/1 20CM - KOM</t>
  </si>
  <si>
    <t>9100191 - ŠTAPIĆI ZA RAŽNJIĆE 100/1 25CM - KOM</t>
  </si>
  <si>
    <t>9520003 - SLAMKE RAVNE CRNE 25CM FI8MM 150/1 - KOM</t>
  </si>
  <si>
    <t>9520006 - ČAŠA PAP COFFE TO GO 100ML 1/100 - KOM</t>
  </si>
  <si>
    <t>9520007 - ČAŠA PAP COFFE TO GO 250ML 1/50 - KOM</t>
  </si>
  <si>
    <t>9520052 - SLAMKE ZGLOBNE CRNE 24CM FI 5MM 250/1 - PAK</t>
  </si>
  <si>
    <t>9520053 - SLAMKE RAVNE CRNE 16CM FI 6 MM 250/1 - PAK</t>
  </si>
  <si>
    <t>9520076 - ČAŠA PAP COFFE TO GO 250ML 1/100 - KOM</t>
  </si>
  <si>
    <t>9520126 - ČAŠA PAP COFFE TO GO 190ML 1/50 - KOM</t>
  </si>
  <si>
    <t>9520142 - ČAŠICA PAP. ZA SLADOLED 250ML 1/50 - KOM</t>
  </si>
  <si>
    <t>9520153 - SLAMKE RAVNE CRNE 25CM FI8MM 1/400 - KOM</t>
  </si>
  <si>
    <t>9520158 - ČAŠA PAP COFFE TO GO 180ML 1/100 - KOM</t>
  </si>
  <si>
    <t>9520159 - ČAŠICA PAP. ZA SLADOLED 135-140ML - KOM</t>
  </si>
  <si>
    <t>9520170 - SLAMKE HIG.KOCHI 1/500 ZGLOBNE - KOM</t>
  </si>
  <si>
    <t>9520177 - TANJURI ŠEČ.TRSKA FI23CM 1/50 ECO - KOM</t>
  </si>
  <si>
    <t>9520181 - KUTIJA ZA HAMBURGER SM 9x15x15 1/25 PURE - KOM</t>
  </si>
  <si>
    <t>9520183 - TANJURI CELULOZA FI23CM 1/50 ISAP ECO - KOM</t>
  </si>
  <si>
    <t>9520185 - ČAŠA PLA 0,2L 1/100 200CC - KOM</t>
  </si>
  <si>
    <t>9520191 - NOŽ DRVENI 16,5CM 1/100 PURE - KOM</t>
  </si>
  <si>
    <t>9520192 - VILICA DRVENA 16,5CM 1/100 PURE - KOM</t>
  </si>
  <si>
    <t>9520201 - SLAMKA PAPIR U BOJI FI8 21CM 1/100 PURE - KOM</t>
  </si>
  <si>
    <t>9520203 - SLAMKA PAPIR CRNA FI7 15CM 1/500 PURE - KOM</t>
  </si>
  <si>
    <t>9520205 - ČAŠA PAP COFFE TO GO 180ML 1/50 - KOM</t>
  </si>
  <si>
    <t>9520206 - ALU. POSUDE R29L - KOM</t>
  </si>
  <si>
    <t>9520207 - ALU. POKLOPCI R29L - KOM</t>
  </si>
  <si>
    <t>9520208 - OVAL.POS.S.POKL.DO4 750ML - KOM</t>
  </si>
  <si>
    <t>9520210 - ŽLIČICE BIO ZA SLADOLED, MIX 9,5CM 1/650 - KOM</t>
  </si>
  <si>
    <t>9520212 - ŽLICA DRVENA 11 CM 1000/1 - KOM</t>
  </si>
  <si>
    <t>9520214 - SLAMKE PLA TAMNO ZELENE 1/150 16CM KRATK - KOM</t>
  </si>
  <si>
    <t>9520215 - SLAMKE PAPIR SIVE 1/150 17CM KRATKA - KOM</t>
  </si>
  <si>
    <t>9520219 - SLAMKE FI 6 X 21CM 1000/1 CRNE RAVNE - KOM</t>
  </si>
  <si>
    <t>9530002 - POKLOPAC COFFE TO GO 150-180 ML - KOM</t>
  </si>
  <si>
    <t>9530011 - POKLOPAC COFFE TO GO 100ML 1/100 - KOM</t>
  </si>
  <si>
    <t>9530012 - POKLOPAC COFFE TO GO 250 ML 1/100 - KOM</t>
  </si>
  <si>
    <t>9530022 - POKLOPAC KUPOLA-RUPA ZA Č. KRISTAL - KOM</t>
  </si>
  <si>
    <t>953 - FOLIJE I OSTALO</t>
  </si>
  <si>
    <t>9100036 - FOLIJA ALUMINIJSKA 30m - KOM</t>
  </si>
  <si>
    <t>9100037 - FOLIJA ALUMINIJSKA 30CM X 150M SERA - KOM</t>
  </si>
  <si>
    <t>9100084 - FOLIJA ALUMINIJSKA  45X150m/10my BEZ KUT - KOM</t>
  </si>
  <si>
    <t>9100130 - FOLIJA ALUMINIJSKA 30CM X 150M BEZ KUTIJ - KOM</t>
  </si>
  <si>
    <t>9100169 - FOLIJA STRETCH 450MM/1500M/12MIC PREHR. - KOM</t>
  </si>
  <si>
    <t>9100180 - FOLIJA ALUMINIJSKA 40CM X 150M SA KUTIJO - KOM</t>
  </si>
  <si>
    <t>9440035 - CELOFAN PROZIRNI 70X100 - KOM</t>
  </si>
  <si>
    <t>9440065 - VREĆICA CELOFAN DNO 6x5x20CM - KOM</t>
  </si>
  <si>
    <t>9440076 - CELOFAN PROZIRNI 100X130 - KOM</t>
  </si>
  <si>
    <t>9530013 - FOLIJA STRETCH PREHR. 450MM/1500M/10MIC - KOM</t>
  </si>
  <si>
    <t>9530016 - FOLIJA STRETCH PREHR. 500MM/1500M/12MIC - KOM</t>
  </si>
  <si>
    <t>9530025 - FOLIJA STRETCH PRAONIC 500MM/1500M/15MIC - KOM</t>
  </si>
  <si>
    <t>9530029 - FOLIJA STRETCH PREHR. 400MM/1500M - KOM</t>
  </si>
  <si>
    <t>9530031 - FOLIJA STRETCH PROZIRNA 30CMx300M - KOM</t>
  </si>
  <si>
    <t>9530036 - FOLIJA STRECH 900MM/17MY 35KG - KG</t>
  </si>
  <si>
    <t>R.br</t>
  </si>
  <si>
    <t xml:space="preserve">Šifra artikla </t>
  </si>
  <si>
    <t>Naziv artikla</t>
  </si>
  <si>
    <t xml:space="preserve">Proizvođač (robna marka) </t>
  </si>
  <si>
    <t>Šifra artikla dobavljača</t>
  </si>
  <si>
    <t>Širina x Duljina lista (cm)</t>
  </si>
  <si>
    <t xml:space="preserve">Ukupno; </t>
  </si>
  <si>
    <t>Transportno pakiranje</t>
  </si>
  <si>
    <t>Težina (g)</t>
  </si>
  <si>
    <t>Dužina rolica (m)</t>
  </si>
  <si>
    <t>Broj listića</t>
  </si>
  <si>
    <t>Proizvođač / Robna marka</t>
  </si>
  <si>
    <t xml:space="preserve">R.br </t>
  </si>
  <si>
    <t>Pakiranje (kom)</t>
  </si>
  <si>
    <t>Širina x Duljina (cm)</t>
  </si>
  <si>
    <t>Težina pakiranja (g)</t>
  </si>
  <si>
    <t>Dužina (m)</t>
  </si>
  <si>
    <t>Listića / Rola</t>
  </si>
  <si>
    <t>Debljina  (mikroni)</t>
  </si>
  <si>
    <t>Cijena po pakiranju</t>
  </si>
  <si>
    <t>R.br.</t>
  </si>
  <si>
    <t>Materijal</t>
  </si>
  <si>
    <t>Volumen (ml)</t>
  </si>
  <si>
    <t>Proizvođač (robna marka)</t>
  </si>
  <si>
    <t xml:space="preserve">Šifra artikla partnera </t>
  </si>
  <si>
    <t>9030005 - LOPATICA ZA SMEĆE S GUMENIM RUBOM - KOM</t>
  </si>
  <si>
    <t>9030006 - METLA HELENA BASSA PARIGINA - KOM</t>
  </si>
  <si>
    <t>9030011 - KRPA SPUŽVASTA 1/1 30x45 BAR - KOM</t>
  </si>
  <si>
    <t>9030012 - KRPA SPUŽVASTA 3/1 - PAK</t>
  </si>
  <si>
    <t>9030013 - KRPA SPUŽVASTA 3/1 VILEDA - KOM</t>
  </si>
  <si>
    <t>9030014 - ŠTAP ALUMINIJSKI 140cm - KOM</t>
  </si>
  <si>
    <t>9030016 - LOPATICA ZA SMEČE S DRŠKOM - KOM</t>
  </si>
  <si>
    <t>9030017 - LOPATICA ZA SMEČE OBIČNA - KOM</t>
  </si>
  <si>
    <t>9030018 - LOPATICA ZA SMEČE S GUMOM - KOM</t>
  </si>
  <si>
    <t>9030020 - METLA SA DRŠKOM VILEDA OUTDOR (VANJSKA) - KOM</t>
  </si>
  <si>
    <t>9030023 - METLA SIRAK - KOM</t>
  </si>
  <si>
    <t>9030026 - MOČO KANTA S MREŽICOM - KOM</t>
  </si>
  <si>
    <t>9030028 - MOČO NASTAVAK PAMUČNI 300g - KOM</t>
  </si>
  <si>
    <t>9030030 - MOČO NASTAVAK ŠPAGA PAMUČNI - KOM</t>
  </si>
  <si>
    <t>9030033 - WC ČETKA SOLO E. - KOM</t>
  </si>
  <si>
    <t>9030042 - ČETKA RIBAČA DRVENA 1 - KOM</t>
  </si>
  <si>
    <t>9030047 - GUMA ZA ODŠTOPAVANJE - KOM</t>
  </si>
  <si>
    <t>9030048 - LOPATICA ZA SMEČE S DRŠKOM SAVITLJIVOM - KOM</t>
  </si>
  <si>
    <t>9030049 - METLA ALEGRA - KOM</t>
  </si>
  <si>
    <t>9030054 - GURAČ VODE 35 CM - KOM</t>
  </si>
  <si>
    <t>9030055 - LOPATICA ZA SMEĆE SA DRŠKOM - KOM</t>
  </si>
  <si>
    <t>9030061 - ŽICA ZA SUĐE 2/1 - KOM</t>
  </si>
  <si>
    <t>9030064 - DRŠKA DRVENA - NAVOJ - KOM</t>
  </si>
  <si>
    <t>9030065 - DRŠKA ZA METLE 120cm - KOM</t>
  </si>
  <si>
    <t>9030066 - GUMA ZA ODŠTOPAVANJE S DRŠKOM - KOM</t>
  </si>
  <si>
    <t>9030067 - GURAČ VODE 45cm - KOM</t>
  </si>
  <si>
    <t>9030068 - GURAČ VODE 55cm - KOM</t>
  </si>
  <si>
    <t>9030069 - KRPA TANA SOFT 35x40cm - PLAVA - KOM</t>
  </si>
  <si>
    <t>9030070 - KRPA TANA SOFT 35x40cm - ŠUTA - KOM</t>
  </si>
  <si>
    <t>9030071 - KRPA TANA SOFT 35X40CM - CRVENA - KOM</t>
  </si>
  <si>
    <t>9030072 - KRPA MAGIČNA 40x40 NAMJEŠTAJ - KOM</t>
  </si>
  <si>
    <t>9030073 - WC KOMPLET OKRUGLI - KOM</t>
  </si>
  <si>
    <t>9030076 - SPUŽVA BRILLA EXTRA 1/1 - KOM</t>
  </si>
  <si>
    <t>9030077 - RUKAVICE JEDN.NITRIL 100/1 - KOM</t>
  </si>
  <si>
    <t>9030079 - KRPA ZA POD 50X60 PAMUČNE - KOM</t>
  </si>
  <si>
    <t>9030080 - SPUŽVA ZA SUĐE 1/1 - KOM</t>
  </si>
  <si>
    <t>9030081 - SPUŽVA ZA SUĐE VILEDA GLITZI MEDIUM 3/1 - KOM</t>
  </si>
  <si>
    <t>9030092 - TELESKOPSKI ŠTAP ALUM. 2X1.50 MT - KOM</t>
  </si>
  <si>
    <t>9030101 - RUKAVICE LATEKS PUDR.100/1 XL - PAK</t>
  </si>
  <si>
    <t>9030113 - ČETKA ZA PRAŠINU - KOM</t>
  </si>
  <si>
    <t>9030123 - KRPA PVA MICRO PLAVA 35x38 cm - KOM</t>
  </si>
  <si>
    <t>9030124 - KRPA PVA MICRO CRVENA 35x38 cm - KOM</t>
  </si>
  <si>
    <t>9030125 - KRPA PVA MICRO ZELENA 35x38CM - KOM</t>
  </si>
  <si>
    <t>9030126 - KRPA PVA MICRO ŽUTA 35x38 cm - KOM</t>
  </si>
  <si>
    <t>9030128 - RUKAVICE PAMUČNE BIJELE - KOM</t>
  </si>
  <si>
    <t>9030135 - RUKAVICE LATEKS PUDR. VEL.S 100/1 - PAK</t>
  </si>
  <si>
    <t>9030136 - DRŠKA ALUMINIJSKA S NAVOJEM 140CM - KOM</t>
  </si>
  <si>
    <t>9030137 - SPUŽVA ZA SUĐE 7.5x15 CRV/ŽUT/PLA/ZEL - KOM</t>
  </si>
  <si>
    <t>9030138 - RUKAVICE LATEKS PUDR. VEL. L 100/1 - PAK</t>
  </si>
  <si>
    <t>9030139 - MOP WET DISINFECTION PAMUK S ĐEPOM 40x13 - KOM</t>
  </si>
  <si>
    <t>9030140 - RUKAVICE LATEKS PUDR. VEL. M 100/1 - PAK</t>
  </si>
  <si>
    <t>9030142 - MOP WET DISINFECTION S ĐEPOM 40X11 - KOM</t>
  </si>
  <si>
    <t>9030143 - METLA ZA INTERIJERE SOBNA - KOM</t>
  </si>
  <si>
    <t>9030145 - MOČO NASTAVAK PAMUČNI 220G - KOM</t>
  </si>
  <si>
    <t>9030146 - ŽICA ZA SUĐE 40G SPIRALNA - KOM</t>
  </si>
  <si>
    <t>9030148 - DRŠKA ALUM SA RUPOM 140CM ZA MOP WET DES - KOM</t>
  </si>
  <si>
    <t>9030150 - SPUŽVA ZA SUĐE 1/1 VELIKA - KOM</t>
  </si>
  <si>
    <t>9030151 - KRPA MIKROFIBRA 50x60cm - KOM</t>
  </si>
  <si>
    <t>9030153 - DRŠKA DRVENA LAK.S NAVOJEM 130CM - KOM</t>
  </si>
  <si>
    <t>9030154 - RUKAVICE LATEKS NE PUDR. S 100/1 - PAK</t>
  </si>
  <si>
    <t>9030155 - RUKAVICE LATEKS NE PUDR. L 100/1 - PAK</t>
  </si>
  <si>
    <t>9030156 - RUKAVICE LATEKS NE PUDR. XL 100/1 - PAK</t>
  </si>
  <si>
    <t>9030164 - SRED.ZA ČIŠĆ.NEUTRAL REININGER 1L - KOM</t>
  </si>
  <si>
    <t>9030165 - MOP KRPA WET DISINFECTION MIKROFIB 40X13 - KOM</t>
  </si>
  <si>
    <t>9030166 - MOP WET SYSTEM MICROFIBRA 40x13 TRI RUPI - KOM</t>
  </si>
  <si>
    <t>9030168 - BRISAČ ZA POD 45CM - MUS GUMA - KOM</t>
  </si>
  <si>
    <t>9030171 - MOČO VISKOZA MICROMOP 0028C (KAO PAPIR) - KOM</t>
  </si>
  <si>
    <t>9030172 - MOČO VILEDA RESE - KOM</t>
  </si>
  <si>
    <t>9030175 - WC ČETKA OKRUGLA METLICA - BEZ POSTOLJA - KOM</t>
  </si>
  <si>
    <t>9030177 - ŽILETI ZA STRUGAČ BEST - KOM</t>
  </si>
  <si>
    <t>9030178 - STRUGAČ BEST S DRŠKOM - KOM</t>
  </si>
  <si>
    <t>9030179 - ŽICA ZA SUĐE 3/1 - KOM</t>
  </si>
  <si>
    <t>9030183 - SPUŽVA S ABRAZ RIAL 2/1 - KOM</t>
  </si>
  <si>
    <t>9030185 - DRŠKA ECO METLA ALUMINIJSKA 150 CM - KOM</t>
  </si>
  <si>
    <t>9030186 - SPUŽVA ZA SUĐE S ABRAZIVOM 3/1 - KOM</t>
  </si>
  <si>
    <t>9030190 - MOČO RESE 240G PAMUK - KOM</t>
  </si>
  <si>
    <t>9030194 - SPUŽVA ZA SUĐE U BOJI 10/1 - KOM</t>
  </si>
  <si>
    <t>9030197 - WC ČETKA OKRUGLA METLICA - SA POSTOLJEM - KOM</t>
  </si>
  <si>
    <t>9030201 - KRPA MIKROVLAKNA CRVENA MTB 1/1 - KOM</t>
  </si>
  <si>
    <t>9030205 - SPUŽVA OD MELAMINA 4 CM debljine - KOM</t>
  </si>
  <si>
    <t>9030209 - WC KOMPLET ECONOM. - KOM</t>
  </si>
  <si>
    <t>9030212 - VREĆICA  ZA USISIVAČ STIHL SE 61 5/1 - PAK</t>
  </si>
  <si>
    <t>9030219 - SPUŽVA VELIKA BIJELA ABRAZIV 10/1 - KOM</t>
  </si>
  <si>
    <t>9030222 - SPUŽVA ZA SUĐE VELIKA ŽUT/PLAV/ZEL/CRVEN - KOM</t>
  </si>
  <si>
    <t>9030223 - SPUŽVA ZA POD PAD BLUE SA FILCOM - KOM</t>
  </si>
  <si>
    <t>Ukupno:</t>
  </si>
  <si>
    <t>9410015 - SALVETE PAPIR.25X25 1SL 100/1 BOJA - PAK</t>
  </si>
  <si>
    <t>9410019 - SALVETE PAPIR.33X33 2SL 50/1 BIJELE - PAK</t>
  </si>
  <si>
    <t>9410020 - SALVETE PAPIR.38x38 2SL 40/1 STAR BIJELE - PAK</t>
  </si>
  <si>
    <t>9410021 - SALVETE PAPIR.38x38 2SL 40/1 STAR ZELENE - PAK</t>
  </si>
  <si>
    <t>9410022 - SALVETE 39X39 2SL 150/1 BIJELE - PAK</t>
  </si>
  <si>
    <t>9410026 - SALVETE PAPIR.40x40 2SL 50/1 VANILIJA - PAK</t>
  </si>
  <si>
    <t>9410027 - SALVETE PAPIR.40x40 2SL 50/1 ST. BIJELA - PAK</t>
  </si>
  <si>
    <t>Količina 2022</t>
  </si>
  <si>
    <t>9420018 - LISTIĆI ZA RUKE 2SL 20x250/1 BIJELI - PAK</t>
  </si>
  <si>
    <t>9420028 - RUČNICI CLEANYCLEAN V SPEC. 22 1/15 210L - KOM</t>
  </si>
  <si>
    <t>9420036 - LISTIĆI ZA RUKE SLOŽI. 22X21CM15X200 2SL - KOM</t>
  </si>
  <si>
    <t>9420037 - MARAMICA OSVJEŽAVAJUĆA 400/1 - KOM</t>
  </si>
  <si>
    <t>9420038 - ROLE ZA RUKE CENT.IZVL.MAX18CM 6/1 2SL - KOM</t>
  </si>
  <si>
    <t>9430001 - TOAL.PAP. SMART ONE MINI 2SL BIJELI 12/1 - KOM</t>
  </si>
  <si>
    <t>9430003 - TOAL.PAP. 2SL 8/1 250L BIJELI WC - KOM</t>
  </si>
  <si>
    <t>9430010 - TOAL.PAP. 3SL 8/1 1720 GR CEL. BIJELI - PAK</t>
  </si>
  <si>
    <t>9430018 - TOAL.PAP. 2SL 10/1 200 L BIJELI WC - KOM</t>
  </si>
  <si>
    <t>9430019 - TOAL.PAP. 2SL 8/1 350L BIJELI - KOM</t>
  </si>
  <si>
    <t>9440029 - PODMETAČ ČIPKA 24X33CM 1/100 MENSCH - KOM</t>
  </si>
  <si>
    <t>9440032 - PAPIR ZA PEČENJE 40X60 500L - KOM</t>
  </si>
  <si>
    <t>9440074 - PODMETAČ BIANCO REC. 30x40CM 1/480 - KOM</t>
  </si>
  <si>
    <t>9440092 - KUTIJA KARTONSKA ZA PIZZU 33x33x40 100/1 - KOM</t>
  </si>
  <si>
    <t>9440095 - PAPIRNATA TROKUT VREĆICA POM-FRIT 500/1 - PAK</t>
  </si>
  <si>
    <t>9440096 - PAPIRNATA KRAFT LAĐA L15,5X21 50/1 - PAK</t>
  </si>
  <si>
    <t>9440098 - PAPIRNATA PLAHTA 59X80M STRONG 2SL 216L - PAK</t>
  </si>
  <si>
    <t>9510004 - VREĆICE ZA HAMBURGER 16x18CM 1000/1 - PAK</t>
  </si>
  <si>
    <t>9510031 - VREĆICE ZA ŠLAG H40  1/100 90MY - KOM</t>
  </si>
  <si>
    <t>9510042 - VREĆICE LD FRIGO 3 KG 50/1 - PAK</t>
  </si>
  <si>
    <t>9510075 - VREĆICE ZA VAKUM. PAKIR. 300X300 1000/1 - KOM</t>
  </si>
  <si>
    <t>9510091 - VREĆE ZA SMEĆE LD (52X65) 40L 1/15 - KOM</t>
  </si>
  <si>
    <t>952 - PRIBOR ZA JELO</t>
  </si>
  <si>
    <t>4900162 - POSUDA FINGERF. PURE BROD 11X6.5CM 1/50 - PAK</t>
  </si>
  <si>
    <t>9100024 - ČAČKALICE DECOR COCKTAIL PVC 500/1 - KOM</t>
  </si>
  <si>
    <t>9100106 - ACETATNA TRAKA 60 mm - KOM</t>
  </si>
  <si>
    <t>9100107 - PIKALICE FINGERFOOD 6 CM BAMBUS 250/1 - KOM</t>
  </si>
  <si>
    <t>9100112 - POSUDA PVC ZA SENDVIČ 170*67*82 1/500 - KOM</t>
  </si>
  <si>
    <t>9100127 - POSUDA PVC POMMES G9 300GR MALA - KOM</t>
  </si>
  <si>
    <t>9100129 - ČAČKALICE HIG. U CELOFANU 1000/1 - KOM</t>
  </si>
  <si>
    <t>9100132 - POKLOPAC ALU. ZA R1-29L 100/1 - KOM</t>
  </si>
  <si>
    <t>9100133 - ŠTAPIĆI ZA JELO OD BAMBUSA - KINESKI - KOM</t>
  </si>
  <si>
    <t>9100141 - TANJUR PAP. 25X19X2 50/1 SUCADROPS - KOM</t>
  </si>
  <si>
    <t>9100153 - POKLOPAC ALU. ZA R1-62L 100/1 - KOM</t>
  </si>
  <si>
    <t>9100174 - ČAČKALICE BAMBUS S CRNOM PERLO 250/1 - KOM</t>
  </si>
  <si>
    <t>9100186 - POKLOPAC ALU ZA CR2L 50/1 - KOM</t>
  </si>
  <si>
    <t>9100206 - PIKALICE FINGERFOOD 6CM BAMBUS 1/250 - KOM</t>
  </si>
  <si>
    <t>9100207 - POSUDA PVC POMMES G9 300GR MALA 1/100 - KOM</t>
  </si>
  <si>
    <t>9520004 - ČAŠA PVC 0,2 PP-FLEX 400 CC 50/1 - KOM</t>
  </si>
  <si>
    <t>9520010 - PRIBOR PVC SET-VILICA-NOŽ-SALVETA (KOM) - KOM</t>
  </si>
  <si>
    <t>9520013 - SLAMKE HIG.KOCHI 500/1 ZGLOBNE - PAK</t>
  </si>
  <si>
    <t>9520015 - ČAŠA PVC 0,2 100/1 PROZIRNE ISAP - PAK</t>
  </si>
  <si>
    <t>9520016 - ČAŠA PVC 0,3L 50/1 PROZIRNE - PAK</t>
  </si>
  <si>
    <t>9520017 - ČAŠA PVC 0,2 100/1 - KOM</t>
  </si>
  <si>
    <t>9520018 - ČAŠA PVC KRISTAL 0,3 1/50 300 - KOM</t>
  </si>
  <si>
    <t>9520019 - ČAŠA PVC 0,5 50/1 PROZIRNA 570 - PAK</t>
  </si>
  <si>
    <t>9520022 - SLAMKE FRAPPE 0,8 400/1 PEPI - PAK</t>
  </si>
  <si>
    <t>9520025 - ČAŠICA PVC ZA SLADOLED VELIKA - KOM</t>
  </si>
  <si>
    <t>9520027 - ČAŠA PVC 0,2 KRISTAL 1/50 250cc - KOM</t>
  </si>
  <si>
    <t>9520030 - ŽLIČICE PVC ZA SLADOLED - 1 KG - KOM</t>
  </si>
  <si>
    <t>9520031 - ČAŠICA PVC ZA SLADOLED MALA - KOM</t>
  </si>
  <si>
    <t>9520032 - ČAŠICA PVC ZA SLADOLED SREDNJA - KOM</t>
  </si>
  <si>
    <t>9520034 - ČAŠA PVC 0,5 50/1 PROZIRNA - PAK</t>
  </si>
  <si>
    <t>9520035 - ŽLIČICE PVC ZA KAVU 1000/1 - PAK</t>
  </si>
  <si>
    <t>9520040 - ŠALICA PVC ZA KAVU BIJ. RUČKA 0,19L 50/1 - KOM</t>
  </si>
  <si>
    <t>9520045 - ČAŠA PVC 0,3 50/1 350 - KOM</t>
  </si>
  <si>
    <t>9520047 - ČAŠA PVC 0,25 PROZIRNA 50/1 - KOM</t>
  </si>
  <si>
    <t>9520050 - ČAŠA PVC 0,6 50/1 600 - PAK</t>
  </si>
  <si>
    <t>9520061 - ČAŠA PVC 0,1 100/1 BIJELA 100 - KOM</t>
  </si>
  <si>
    <t>9520063 - ŠALICA PVC ZA KAVU BIJ. RUČKA 0,1L 40/1 - KOM</t>
  </si>
  <si>
    <t>9520064 - TANJURI PVC PLITKI 22CM 100/1 - PAK</t>
  </si>
  <si>
    <t>9520074 - ARANŽMAN ZA PRIBOR ZA JELO VRE+SALV-KOM - KOM</t>
  </si>
  <si>
    <t>9520075 - ČAŠA PAP COFFE TO GO 180ML 100/1 - KOM</t>
  </si>
  <si>
    <t>9520077 - ČAŠA PAP COFFE TO GO 200ML 50/1 - KOM</t>
  </si>
  <si>
    <t>9520079 - ČAŠA PAP COFFE TO GO 100ML 80/1 - KOM</t>
  </si>
  <si>
    <t>9520083 - TANJURI PVC DUBOKI 50/1 TVRDI - PAK</t>
  </si>
  <si>
    <t>9520089 - VILICA PVC PROZ. 10 CM 100/1 FINGERFOOD - KOM</t>
  </si>
  <si>
    <t>9520094 - ČAŠA KRISTAL K 620 25/1 PVC - KOM</t>
  </si>
  <si>
    <t>9520098 - ŽLICA/VILICA PVC 2U1 50/1 "COMBY2" - PAK</t>
  </si>
  <si>
    <t>9520100 - ČAČKALICE PVC 500/1 9 CM CRNE - PAK</t>
  </si>
  <si>
    <t>9520103 - ČAŠA PVC 0,23 L 80/1 PROZIRNA - PAK</t>
  </si>
  <si>
    <t>9520118 - ŽLIČICE PVC ZA SLADOLED 500/1 - PAK</t>
  </si>
  <si>
    <t>9520127 - ČAŠA PVC 0,2L 1/100 230 - KOM</t>
  </si>
  <si>
    <t>9520129 - ČAŠA PVC 0,6L 1/50 570CC - KOM</t>
  </si>
  <si>
    <t>9520130 - ČAŠA PVC ZA ŠAMPANJAC 1/30 130 - KOM</t>
  </si>
  <si>
    <t>9520132 - VILICA PVC 1/100 - KOM</t>
  </si>
  <si>
    <t>9520133 - ŽLICA PVC 1/100 - KOM</t>
  </si>
  <si>
    <t>9520134 - ČAŠA PVC 0,3l 1/50 VOĆE - KOM</t>
  </si>
  <si>
    <t>9520135 - ŽLIČICA ZA KAVU PVC 1/1000 - KOM</t>
  </si>
  <si>
    <t>9520141 - TANJUR PAP. OVALNI 26X20 1/15 - KOM</t>
  </si>
  <si>
    <t>9520144 - ŠALICA PVC ZA KAVU BIJ. RUČKA 0,19L 1/60 - KOM</t>
  </si>
  <si>
    <t>9520151 - ČAŠA PVC 0,1 TVRDA PROZIRNA 1/30 100 - KOM</t>
  </si>
  <si>
    <t>9520160 - POSUDICA PVC ČETVRTASTA 1/30 "CUBIK" - KOM</t>
  </si>
  <si>
    <t>9520165 - ČAŠA PVC 0,3L 1/50 PROZIRNE PP350 - KOM</t>
  </si>
  <si>
    <t>9520166 - ČAŠA PVC 0,4L 1/50 KRISTAL 390 - KOM</t>
  </si>
  <si>
    <t>9520167 - ČAŠA PVC 0,5 1/50 PROZIRNA 570 - KOM</t>
  </si>
  <si>
    <t>9520168 - ČAŠA PVC 0,2 1/50 KRISTAL 250 - KOM</t>
  </si>
  <si>
    <t>9520169 - ČAŠA PVC 0,5L KRISTAL 1/25 620 - KOM</t>
  </si>
  <si>
    <t>9520173 - ČAŠA PVC 0,23L 1/80 PROZIRNA/PLAVA 200 - KOM</t>
  </si>
  <si>
    <t>9520175 - ČAŠA PVC 0,2 1/100 PROZIRNA 230 - KOM</t>
  </si>
  <si>
    <t>9520178 - ČAŠA PAP 0,1L 1/80 PURE - KOM</t>
  </si>
  <si>
    <t>9520179 - ČAŠA PAP 0,2L 1/80 PURE - KOM</t>
  </si>
  <si>
    <t>9520190 - PRIBOR PLA SET-VILICA-NOŽ-SALVETA ISAP - KOM</t>
  </si>
  <si>
    <t>9520193 - ŽLICA DRVENA 15,7CM 1/100 PURE - KOM</t>
  </si>
  <si>
    <t>9520195 - MJEŠALICA ZA KAVU DRVO 13-14 CM PURE - KOM</t>
  </si>
  <si>
    <t>9520197 - VILICA PVC PROZ. 1/50 FINGERFOOD - KOM</t>
  </si>
  <si>
    <t>9520198 - ŽLIČICE PVC PROZ. 1/50 FINGERFOOD - KOM</t>
  </si>
  <si>
    <t>9520211 - SLAMKA PAPIR CRNO BIJELE FI8 23CM - KOM</t>
  </si>
  <si>
    <t>9520213 - SLAMKE PVC FRAPE CRNE/ŠARENE 1/400 21CM - KOM</t>
  </si>
  <si>
    <t>9520216 - POSUDA PVC MENUBOX BEZ PREGRA (ZAMJENSK) - KOM</t>
  </si>
  <si>
    <t>9520217 - POSUDA PVC S POKLO 500ML 1/100 - KOM</t>
  </si>
  <si>
    <t>9520220 - PIKALICE FINGERFOOD 18 CM 250/1 - KOM</t>
  </si>
  <si>
    <t>9520221 - POSUDA FINGERFOOD 50/1 PURE DRVO 2,5X6X6 - KOM</t>
  </si>
  <si>
    <t>9520222 - TANJUR FINGERFOOD 50/1 PURE DRVO 6,5X6X5 - KOM</t>
  </si>
  <si>
    <t>9520223 - TANJUR FINGERFOOD 50/1 PURE DRVO 8X6 - KOM</t>
  </si>
  <si>
    <t>9520224 - ČAŠA PVC SHOTER 40/1 - PAK</t>
  </si>
  <si>
    <t>9520225 - PRIBOR VIŠE.SET-VILICA-NOŽ-SALVETA (KOM) - KOM</t>
  </si>
  <si>
    <t>9520226 - SLAMKE PAPIR BAMBUS 21CM 100/1 - KOM</t>
  </si>
  <si>
    <t>9520227 - SLAMKE RAVNE CRNE 22CM FI 8MM 1/1000 - KOM</t>
  </si>
  <si>
    <t>9520228 - ŽLICA DRVENA 11 CM 100/1 - KOM</t>
  </si>
  <si>
    <t>9520229 - SLAMKA PAPIR U BOJI FI8 23CM 1/500 PURE - KOM</t>
  </si>
  <si>
    <t>9520230 - SLAMKA PAPIR CRNA  FI8 23CM 1/500 PURE - KOM</t>
  </si>
  <si>
    <t>9520231 - ČAŠA PAP COFFE TO GO 80ML 1/100 - KOM</t>
  </si>
  <si>
    <t>9520232 - ŠTAPIĆI ZA RAŽNJIĆE 1000/1 15CM - KOM</t>
  </si>
  <si>
    <t>9520233 - ALU. POSUDE 1125 ML 100/1 - KOM</t>
  </si>
  <si>
    <t>9520234 - ALU.POKLOPCI POS 1125ML 100/1 - KOM</t>
  </si>
  <si>
    <t>9520235 - ALU. POSUDE R28 L R46 - KOM</t>
  </si>
  <si>
    <t>9520236 - ALU.POKLOPCI R 28 L-R46 - KOM</t>
  </si>
  <si>
    <t>9520237 - KUTIJA ZA HAMBURGER XL 160X160X90MM 50/1 - KUT</t>
  </si>
  <si>
    <t>9520238 - KUTIJA ZA ZA POMMES 120X120X110 - KOM</t>
  </si>
  <si>
    <t>9520239 - POSUDA KRAFT ZA JUHU 500ML 25/1 - KOM</t>
  </si>
  <si>
    <t>9520240 - POSUDA ALU. R1-28L 450ML 100/1 - KOM</t>
  </si>
  <si>
    <t>9520241 - POSUDA ALU. R1-29L 1040ML 100/1 - KOM</t>
  </si>
  <si>
    <t>9520242 - POSUDA ALU. R1-62L 901ML 100/1 - KOM</t>
  </si>
  <si>
    <t>9520243 - ŽLICA PVC ZA NAMAZE - KOM</t>
  </si>
  <si>
    <t>9520244 - PRIBOR ZA JELO DRVENI 4U1 21CM 25/1 - KOM</t>
  </si>
  <si>
    <t>9520245 - ČAŠA PVC 350ML 1/50 PROZIRNA - KOM</t>
  </si>
  <si>
    <t>9520246 - TANJURI PVC PLITKI ECO 22,5 CM 1/50 ISAP - KOM</t>
  </si>
  <si>
    <t>9520247 - TANJURI PVC OVALNI ECO 27x20 1/15 ISAP - KOM</t>
  </si>
  <si>
    <t>9520248 - POSUDE PAP. ZA SLADOLED 340ML 50/1 - PAK</t>
  </si>
  <si>
    <t>9520249 - SLAMKE PAPIR CRNE FI6 24CM 1/100 PREGIB. - KOM</t>
  </si>
  <si>
    <t>9520250 - ČAŠA PVC 220ML 100/1 PROZIRNA - KOM</t>
  </si>
  <si>
    <t>9520251 - ČAŠA PVC 630ML 1/50 PROZIRNA - KOM</t>
  </si>
  <si>
    <t>9520252 - SLAMKE PAPIR CRNO/BIJ. FI6 21CM 1/100 - KOM</t>
  </si>
  <si>
    <t>9520253 - ŽLIČICE ZA SLADOLED DRVO 9,5CM 100/1 - KOM</t>
  </si>
  <si>
    <t>9520254 - ČAŠA PVC 0,5L K575  40/1 - KOM</t>
  </si>
  <si>
    <t>9530010 - POSUDA PVC MENUBOX BEZ PREGRADE - KOM</t>
  </si>
  <si>
    <t>9530017 - MENUBOX KUTIJA ZA HRANU - BOX HP4 200/1 - PAK</t>
  </si>
  <si>
    <t>9530028 - POSUDA PVC S POKLO 750ML 6x20x17 50/1 - KOM</t>
  </si>
  <si>
    <t>9530033 - POKLOPAC COFFE TO GO 200ML 100/1 - KOM</t>
  </si>
  <si>
    <t>9440063 - CELOFAN PROZ. LIST 700x100CM SET 10/1 - KOM</t>
  </si>
  <si>
    <t>9530037 - FOLIJA STRECH 5/1 RUČNA 23MY - KG</t>
  </si>
  <si>
    <t>9530042 - TEPIH ZA ULAZ GUM.PODLOGA 90X150 L.BEIGE - KOM</t>
  </si>
  <si>
    <t>9530044 - FOLIJA ALUMINIJSKA 30CM X 300M - KOM</t>
  </si>
  <si>
    <t>903 - PRIBOR ZA PRANJE I ČIŠĆENJE</t>
  </si>
  <si>
    <t>9030007 - DISK ČELIČNA VUNA - FINI - KOM</t>
  </si>
  <si>
    <t>9030019 - METLA SOBNA PARTVIŠ - KOM</t>
  </si>
  <si>
    <t>9030021 - METLA HELENA PARTVIŠ - KOM</t>
  </si>
  <si>
    <t>9030022 - METLA ZA EKSTERIJERE PVC - KOM</t>
  </si>
  <si>
    <t>9030027 - MOČO NASTAVAK - KOM</t>
  </si>
  <si>
    <t>9030036 - RUKAVICE LATEKS 100/1 LARGE - PAK</t>
  </si>
  <si>
    <t>9030037 - RUKAVICE LATEKS NE PUDR. M 100/1 - PAK</t>
  </si>
  <si>
    <t>9030039 - RUKAVICE GUM.VILEDA STANDARD S - KOM</t>
  </si>
  <si>
    <t>9030040 - RUKAVICE GUM.VILEDA STANDARD M - KOM</t>
  </si>
  <si>
    <t>9030041 - RUKAVICE GUM.VILEDA STANDARD L - KOM</t>
  </si>
  <si>
    <t>9030043 - ČETKA RIBAČA S DRŠKOM VILEDA - KOM</t>
  </si>
  <si>
    <t>9030044 - ČETKA RIBAČA ZA POD S NAVOJEM - KOM</t>
  </si>
  <si>
    <t>9030045 - ČETKA ZA RUKE S DRŠKOM - KOM</t>
  </si>
  <si>
    <t>9030053 - RUKAVICE GUMENE ZA ČIŠĆ. BETTINA VEL. M. - PAR</t>
  </si>
  <si>
    <t>9030056 - ČETKA ZA ČIŠĆENJE PAUČINE KUTNA - KOM</t>
  </si>
  <si>
    <t>9030058 - ČETKA ZA BOCE - KOM</t>
  </si>
  <si>
    <t>9030059 - ŽICA ATOMIC 4/1 LIMUN - PAK</t>
  </si>
  <si>
    <t>9030060 - ŽICA ZA SUĐE GRUBA ČELIČNA 2/1 - PAK</t>
  </si>
  <si>
    <t>9030062 - ŽICA ZA SUĐE GOLD 2/1 - KOM</t>
  </si>
  <si>
    <t>9030063 - BRISAČ STAKLA 35cm, GUMA - KOM</t>
  </si>
  <si>
    <t>9030078 - BRISAČ STAKLA 45CM - KOM</t>
  </si>
  <si>
    <t>9030083 - GUMA ZA BRISAČ STAKLA 92 CM - KOM</t>
  </si>
  <si>
    <t>9030084 - KRPA SPUŽ. ŽUTA (10 KOM) - PAK</t>
  </si>
  <si>
    <t>9030087 - ČETKA "C" ZA PAUČINU - KOM</t>
  </si>
  <si>
    <t>9030088 - RUNO ZA PRANJE STAKLA 35CM KPL. - KOM</t>
  </si>
  <si>
    <t>9030095 - KRPA MIKROVLAKNA 40X40 CRVENA - KOM</t>
  </si>
  <si>
    <t>9030096 - KRPA MIKROVLAKNA 40X40 PLAVA - KOM</t>
  </si>
  <si>
    <t>9030097 - KRPA MIKROVLAKNA 40X40 ZELENA - KOM</t>
  </si>
  <si>
    <t>9030098 - KRPA MIKROVLAKNA 40X40 ŽUTA - KOM</t>
  </si>
  <si>
    <t>9030103 - SET ZA ČIŠĆENJE PODOVA, CLEAN TWIST, 20L - KOM</t>
  </si>
  <si>
    <t>9030108 - RUKAVICE GUMENE SEMPERTIP VEL. 7/S 1/1 - PAR</t>
  </si>
  <si>
    <t>9030109 - RUKAVICE GUMENE SEMPERTIP VEL. 8/M 1/1 - PAR</t>
  </si>
  <si>
    <t>9030110 - RUKAVICE GUMENE SEMPERTIP VEL. 9/L 1/1 - PAR</t>
  </si>
  <si>
    <t>9030116 - KRPA ZA POD-RIAL 2/1 - KOM</t>
  </si>
  <si>
    <t>9030127 - BRISAČ PODA MICROFIBRA, OKRUGLI - KOM</t>
  </si>
  <si>
    <t>9030132 - ČETKA PVC RIBAČA ZA POD - KOM</t>
  </si>
  <si>
    <t>9030133 - KRPA ZA KUĆANSTVO 38x40 CRV/ŽUT/PLA/ZEL - KOM</t>
  </si>
  <si>
    <t>9030134 - BRISAČ STAKLA S KRPOM 35 CM - KOM</t>
  </si>
  <si>
    <t>9030141 - METLA SOBNA PVC - KOM</t>
  </si>
  <si>
    <t>9030144 - KRPA MIKROFIBRA 38x38 CM PLA/ŽUT/CRV/ZEL - KOM</t>
  </si>
  <si>
    <t>9030147 - TELESKOP DRŠKA ALUMINIJSKA 2x125 CM - KOM</t>
  </si>
  <si>
    <t>9030157 - RUKAVICE GUMENE SKINPRIMA M 2/1 - PAK</t>
  </si>
  <si>
    <t>9030159 - RUKAVICE GUMENE SKINPRIMA  L 2/1 - PAK</t>
  </si>
  <si>
    <t>9030161 - DISK FILC BIJELI MELAMIN STROJNI 17" - KOM</t>
  </si>
  <si>
    <t>9030163 - RUKAVICE ZA PEČNICU MOD 300 - KOM</t>
  </si>
  <si>
    <t>9030167 - MOP WET SYSTEM PAMUK 40x13 TRI RUPICE - KOM</t>
  </si>
  <si>
    <t>9030169 - BRISAČ ZA POD 55CM - MUS GUMA - KOM</t>
  </si>
  <si>
    <t>9030170 - BRISAČ ZA POD 75CM - MUS GUMA - KOM</t>
  </si>
  <si>
    <t>9030173 - WC KOMPLET PVC - KOM</t>
  </si>
  <si>
    <t>9030174 - DRŠKA ALUMINIJSKA TELESKOP 2X2 MET. - KOM</t>
  </si>
  <si>
    <t>9030176 - RUKAVICE JED.BEZ PUDERA BIJE XS-XL 100/1 - PAK</t>
  </si>
  <si>
    <t>9030180 - SPUŽVA OD MELAMINA MIRACLEAN 12/1 - KOM</t>
  </si>
  <si>
    <t>9030188 - RUKAVICE NAJLON LATEX N10 - PAK</t>
  </si>
  <si>
    <t>9030195 - METLA ZA SOBNA PVC SAGGINA DS4 - KOM</t>
  </si>
  <si>
    <t>9030199 - ZAMJENSKA KRPA ZA BRISAČ STAKLA 35CM - KOM</t>
  </si>
  <si>
    <t>9030206 - RUKAVICE JEDN.NITRIL L 200/1 BEZ PUD. - KOM</t>
  </si>
  <si>
    <t>9030218 - SPUŽVA ZA SUĐE VILEDA PUR AC.GREEN 10/1 - KOM</t>
  </si>
  <si>
    <t>9030220 - MOP KANTA S KOTACI ZA WET DISINF. - KOM</t>
  </si>
  <si>
    <t>9030221 - KRPA ZA POD 50x70 PAMUČNA - KOM</t>
  </si>
  <si>
    <t>9030224 - KANTA SIĆ 12L - KOM</t>
  </si>
  <si>
    <t>9030225 - ČETKA ZA ČIŠĆENJE PEĆI ZA PIZZU - KOM</t>
  </si>
  <si>
    <t>9030226 - DISK CRVENI 3M 432X85 MM17'' - KOM</t>
  </si>
  <si>
    <t>9030227 - RUKAVICE GUMENE ZA ČIŠĆ. BETTINA VEL. L. - PAR</t>
  </si>
  <si>
    <t>9030228 - ČETKA ZA TEPISON - KOM</t>
  </si>
  <si>
    <t>9030229 - RUKAVICE JEDN.NITRIL M 200/1 BEZ PUD. - KOM</t>
  </si>
  <si>
    <t>9030230 - RUKAVICE JEDN.NITRIL S 200/1 BEZ PUD. - KOM</t>
  </si>
  <si>
    <t>9030231 - KRPA SPUŽVASTA 5/1 - KOM</t>
  </si>
  <si>
    <t>9030235 - SPUŽVA ZA SUĐE VILEDA GLITZI CRYSTAL 9/1 - KOM</t>
  </si>
  <si>
    <t>9030237 - RUKAVICE GUMENE ZA ČIŠĆ. FELPATE VEL. M. - PAR</t>
  </si>
  <si>
    <t>9030239 - KRPA ECO63 VLIES CRVENA 1/1 - KOM</t>
  </si>
  <si>
    <t>9030241 - MOP RESASTI PAMUK 250 GR. - KOM</t>
  </si>
  <si>
    <t>9030242 - ČETKICA DETALJNA - KOM</t>
  </si>
  <si>
    <t>910 - OSTALI POTROŠNI MATERIJAL</t>
  </si>
  <si>
    <t>9100007 - INSEKT.PIPS KILL 500ml SPRAY - KOM</t>
  </si>
  <si>
    <t>9100010 - GLADE 300ml SPRAY - KOM</t>
  </si>
  <si>
    <t>9100011 - SVIJEĆA KONUSNA BIJELA - KOM</t>
  </si>
  <si>
    <t>9100013 - SVIJEĆA KONUSNA MARELICA - KOM</t>
  </si>
  <si>
    <t>9100018 - AMBIPUR WC FLUSH KOMPLET - KOM</t>
  </si>
  <si>
    <t>9100019 - ŠPAGA TANKA ZA PEČENJE - KOM</t>
  </si>
  <si>
    <t>9100025 - INSEK.PIPS FORTE 300ml - KOM</t>
  </si>
  <si>
    <t>9100026 - INSEKTICID BIOKILL MRAVI ŽOHARI PUMP/SPR - KOM</t>
  </si>
  <si>
    <t>9100028 - SVIJEĆA KONUSNA KREM-ŠAMPANJ. - KOM</t>
  </si>
  <si>
    <t>9100030 - AMBIPUR 25ml REFILL - KOM</t>
  </si>
  <si>
    <t>9100031 - INSEK.BIOKILL 500ml PUMPICA - KOM</t>
  </si>
  <si>
    <t>9100033 - DESTILIRANA VODA 1/1 - KOM</t>
  </si>
  <si>
    <t>9100034 - DESTILIRANA VODA 5L - KOM</t>
  </si>
  <si>
    <t>9100038 - GEL ZA GRIJANJE 200G - KOM</t>
  </si>
  <si>
    <t>9100044 - OSVJEŽIVAČ AIRWICK APARAT+REFFIL - KOM</t>
  </si>
  <si>
    <t>9100045 - MREŽICA ZA PISOAR WAVE SCREEN-JABUKA - KOM</t>
  </si>
  <si>
    <t>9100046 - MREŽICA ZA PISOAR WAVE SCREEN- MANGO - KOM</t>
  </si>
  <si>
    <t>9100047 - OSVJEŽIVAČ AIRWICK 250 ML REFILL - KOM</t>
  </si>
  <si>
    <t>9100048 - SVIJEĆE LUČICE  100/1 - PAK</t>
  </si>
  <si>
    <t>9100050 - DEKORACIJE ZA ARANŽMANE - KOM</t>
  </si>
  <si>
    <t>9100051 - SVIJEĆE PLIVAJUĆE 25/1 - PAK</t>
  </si>
  <si>
    <t>9100052 - OSVJEŽIVAČ AMBIPUR - KOM</t>
  </si>
  <si>
    <t>9100057 - SVJEŽE CVIJEĆE - KOM</t>
  </si>
  <si>
    <t>9100061 - MIRIS XENSE RAIN 750MLX12 - KOM</t>
  </si>
  <si>
    <t>9100070 - SVIJEĆE ROĐENDANSKE 12/1+PODSTOLJE - PAK</t>
  </si>
  <si>
    <t>9100077 - MIRIS ZA USISAVAČE 1/50 - KOM</t>
  </si>
  <si>
    <t>9100087 - MIRIS 75ML - KOM</t>
  </si>
  <si>
    <t>9100098 - MREŽICA ZA PISOAR WAVE SCREEN-MINT - KOM</t>
  </si>
  <si>
    <t>9100100 - SVIJEĆE ROĐENDANSKE 24/1 - PAK</t>
  </si>
  <si>
    <t>9100101 - SVIJEĆA PRSKALICA ZA TORTU 16CM 12/1 45s - PAK</t>
  </si>
  <si>
    <t>9100126 - TRAKA DYMO 12MMx7M CRNO-PROZIRNA - KOM</t>
  </si>
  <si>
    <t>9100143 - SVIJEĆA KONUS NEKAPAJUĆA BIJELA - KOM</t>
  </si>
  <si>
    <t>9100145 - SVIJEĆA STUPNA BEŽ FI 8 H 15 2/1 - KOM</t>
  </si>
  <si>
    <t>9100147 - SVIJEĆA STUPNA BEŽ FI 8 H10 2/1 - KOM</t>
  </si>
  <si>
    <t>9100151 - SVIJEĆA STUPNA - KOM</t>
  </si>
  <si>
    <t>9100160 - MIRIS AIROMA 270 ML - KOM</t>
  </si>
  <si>
    <t>9100161 - MIRIS AIROMA CITRUS 270 ML - KOM</t>
  </si>
  <si>
    <t>9100163 - PASTA ZA GRIJANJE HRANE (B. MARIE) 200G - KOM</t>
  </si>
  <si>
    <t>9100164 - MIRIS AIROMA EXOTIC GARDEN 270 ML - KOM</t>
  </si>
  <si>
    <t>9100166 - MIRIS AIROMA  270 ML HERBAL FERN - KOM</t>
  </si>
  <si>
    <t>9100167 - MREŽICA ZA PISOAR MINT - KOM</t>
  </si>
  <si>
    <t>9100170 - ČAČKALICE 1/1000 U HIG. PAPIRU - KOM</t>
  </si>
  <si>
    <t>9100193 - MIRIS AIROMA CITRUS MANGO 100 ML - KOM</t>
  </si>
  <si>
    <t>9100204 - SPRAY SPECIAL ONE ZA MUHE - KOM</t>
  </si>
  <si>
    <t>9100211 - PIKALICE FINGERFOOD 9CM BAMBUS 1/250 - KOM</t>
  </si>
  <si>
    <t>9100213 - MREŽICA ZA PISOAR WAVE COTTON BLOSSON - KOM</t>
  </si>
  <si>
    <t>9100214 - POSUDA POKLOPAC HS 1000ML 25/1 - KOM</t>
  </si>
  <si>
    <t>9100215 - MIRIS ZA SAUNE TEKUĆI 1L TOSCANA - KOM</t>
  </si>
  <si>
    <t>9100217 - OSVJEŽIVAČ AIRWICK PUNJENJE 250ML - KOM</t>
  </si>
  <si>
    <t>9100221 - INSEKT. UNIVERZALNI 400ML EFECT - KOM</t>
  </si>
  <si>
    <t>9100223 - MREŽICA ZA PISOAR WAVE SCREEN- OCEAN - KOM</t>
  </si>
  <si>
    <t>9100224 - MREŽICA ZA PISOAR WAVE CUCUMER-MELON - KOM</t>
  </si>
  <si>
    <t>9100232 - PIKALICE FINGERFOOD 15CM BAMBUS 1/250 - KOM</t>
  </si>
  <si>
    <t>9100233 - PIKALICE FINGERFOOD 11CM BAMBUS 1/250 - KOM</t>
  </si>
  <si>
    <t>9100235 - NALJEPNICE ZA USK.JAJA - KOM</t>
  </si>
  <si>
    <t>9100239 - ULOŽAK ISP.ZA KOMARCE EFF.PROTECT 45ML - KOM</t>
  </si>
  <si>
    <t>9100240 - INSEKT. BIOTOLL NEOPERMIN 100GR - KOM</t>
  </si>
  <si>
    <t>9100241 - INSEKT. EFFECT FARACID 500ML PROT. MRAVA - KOM</t>
  </si>
  <si>
    <t>9100242 - INSEKT.BIOTOLL 300ML PRAŠAK PROTIV MRAVA - KOM</t>
  </si>
  <si>
    <t>9100248 - MIRIS ZA PROSTORIJE 500ML SWEET JASMIN - KOM</t>
  </si>
  <si>
    <t>9100249 - INSEKT. PROTIV OSA 400ML EFFECT - KOM</t>
  </si>
  <si>
    <t xml:space="preserve">Potpis i pečat </t>
  </si>
  <si>
    <t>Grand total ;</t>
  </si>
  <si>
    <t xml:space="preserve">IZJAVA O PRIHVAĆANJU KOMERCIJALNO-FINANCIJSKIH UVJETA </t>
  </si>
  <si>
    <t>1.</t>
  </si>
  <si>
    <t>Naziv ponuditelja:</t>
  </si>
  <si>
    <t>2.</t>
  </si>
  <si>
    <t>Adresa ponuditelja:</t>
  </si>
  <si>
    <t>3.</t>
  </si>
  <si>
    <t>Mjesto:</t>
  </si>
  <si>
    <t>4.</t>
  </si>
  <si>
    <t>Poštanski broj:</t>
  </si>
  <si>
    <t>5.</t>
  </si>
  <si>
    <t>Ime i prezime kontakt osobe:</t>
  </si>
  <si>
    <t>6.</t>
  </si>
  <si>
    <t>Telefon:</t>
  </si>
  <si>
    <t>7.</t>
  </si>
  <si>
    <t xml:space="preserve">Fax: </t>
  </si>
  <si>
    <t>8.</t>
  </si>
  <si>
    <t>E-mail:</t>
  </si>
  <si>
    <t>9.</t>
  </si>
  <si>
    <t>Cijene formirane neto (možebitini osnovni rabat treba biti ukalkuliran u jediničnu cijenu).</t>
  </si>
  <si>
    <t>Potrošna mjesta nalaze se na 3 destinacije: Poreč, Umag i Rijeka.</t>
  </si>
  <si>
    <t>10.</t>
  </si>
  <si>
    <t>Rok plaćanja</t>
  </si>
  <si>
    <t>60 dana od ispostave računa</t>
  </si>
  <si>
    <t>11.</t>
  </si>
  <si>
    <t>Isporuka i dokumentacija (otpremnice, računi...) ispostavlja se za svako mjesto troška posebno.</t>
  </si>
  <si>
    <t>12.</t>
  </si>
  <si>
    <t>Valjanost ponude je minimalno 30 dana od datuma roka dostave iz nadmetanja.</t>
  </si>
  <si>
    <t>13.</t>
  </si>
  <si>
    <t>Kupac može robu (predmet ovog nadmetanja) ugovoriti s jednim ili više ponuditelja unutar navedenih</t>
  </si>
  <si>
    <t>robnih skupina, podskupina ili krajnjih artikala.</t>
  </si>
  <si>
    <t xml:space="preserve">14. </t>
  </si>
  <si>
    <t>Rekapitulacija ponude</t>
  </si>
  <si>
    <t xml:space="preserve">Napomena: </t>
  </si>
  <si>
    <t>Razmatranje ponude Ponuditelja uvjetovano je urednim ispunjenjem ove izjave.</t>
  </si>
  <si>
    <t>Datum:</t>
  </si>
  <si>
    <t>PONUDITELJ:</t>
  </si>
  <si>
    <t>_____________________</t>
  </si>
  <si>
    <t xml:space="preserve">       (Potpis i pečat)</t>
  </si>
  <si>
    <t>Grupa: 90. POTROŠNI MATERIJAL</t>
  </si>
  <si>
    <t>Salvete</t>
  </si>
  <si>
    <t>Toaletni papir</t>
  </si>
  <si>
    <t>Kartonske kutije i podmetači</t>
  </si>
  <si>
    <t>Vrećice</t>
  </si>
  <si>
    <t>Ručnici</t>
  </si>
  <si>
    <t>Pribor za jelo</t>
  </si>
  <si>
    <t>Folije</t>
  </si>
  <si>
    <t>Pribor za pranje i čišćenje</t>
  </si>
  <si>
    <t>Ostali potrošni materijal</t>
  </si>
  <si>
    <t>Iznos (ponuđena JC u EUR 2023 x Količina 2022)</t>
  </si>
  <si>
    <t>Eur/kg</t>
  </si>
  <si>
    <t>Eur/m</t>
  </si>
  <si>
    <t>Jedinične cijene iskazuju se u EUR-ima, bez PDV-a, FCO potrošno mjesto - isporučeno</t>
  </si>
  <si>
    <t>Iznos (ponuđena cijena u EUR 2023 x Količina 2022)</t>
  </si>
  <si>
    <t>Ponuđena cijena u EUR za 2023 (PAK)</t>
  </si>
  <si>
    <t>JC u EUR/kg</t>
  </si>
  <si>
    <t>JC u EUR/m</t>
  </si>
  <si>
    <t>Ponuđena cijena u EUR za 2023 (KOM)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</si>
</sst>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u val="single"/>
      <sz val="9"/>
      <color theme="1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/>
      <right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hair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11">
    <xf numFmtId="0" fontId="0" fillId="0" borderId="0" xfId="0"/>
    <xf numFmtId="0" fontId="3" fillId="0" borderId="0" xfId="0" applyFont="1" applyFill="1" applyBorder="1" applyAlignment="1" applyProtection="1">
      <alignment horizontal="right"/>
      <protection hidden="1"/>
    </xf>
    <xf numFmtId="0" fontId="5" fillId="0" borderId="0" xfId="20" applyFont="1" applyFill="1" applyBorder="1">
      <alignment/>
      <protection/>
    </xf>
    <xf numFmtId="49" fontId="8" fillId="0" borderId="0" xfId="21" applyNumberFormat="1" applyFont="1" applyFill="1" applyBorder="1" applyAlignment="1" applyProtection="1">
      <alignment horizontal="left" vertical="top"/>
      <protection/>
    </xf>
    <xf numFmtId="0" fontId="4" fillId="0" borderId="0" xfId="21" applyFont="1" applyFill="1" applyBorder="1" applyAlignment="1" applyProtection="1">
      <alignment horizontal="left" vertical="top"/>
      <protection/>
    </xf>
    <xf numFmtId="0" fontId="9" fillId="0" borderId="0" xfId="21" applyFont="1" applyFill="1" applyBorder="1" applyAlignment="1" applyProtection="1">
      <alignment vertical="top"/>
      <protection/>
    </xf>
    <xf numFmtId="0" fontId="5" fillId="0" borderId="0" xfId="21" applyFont="1" applyFill="1" applyBorder="1" applyAlignment="1" applyProtection="1">
      <alignment horizontal="center" vertical="top" wrapText="1"/>
      <protection/>
    </xf>
    <xf numFmtId="0" fontId="4" fillId="0" borderId="0" xfId="21" applyFont="1" applyFill="1" applyBorder="1" applyAlignment="1" applyProtection="1">
      <alignment horizontal="center" vertical="top" wrapText="1"/>
      <protection/>
    </xf>
    <xf numFmtId="0" fontId="10" fillId="0" borderId="0" xfId="21" applyFont="1" applyFill="1" applyBorder="1" applyAlignment="1" applyProtection="1">
      <alignment vertical="top"/>
      <protection/>
    </xf>
    <xf numFmtId="0" fontId="4" fillId="0" borderId="0" xfId="21" applyFont="1" applyFill="1" applyBorder="1" applyAlignment="1" applyProtection="1">
      <alignment horizontal="center" vertical="top"/>
      <protection/>
    </xf>
    <xf numFmtId="0" fontId="5" fillId="0" borderId="0" xfId="21" applyFont="1" applyFill="1" applyBorder="1" applyAlignment="1" applyProtection="1">
      <alignment vertical="top"/>
      <protection/>
    </xf>
    <xf numFmtId="0" fontId="5" fillId="0" borderId="0" xfId="21" applyFont="1" applyFill="1" applyBorder="1" applyAlignment="1" applyProtection="1">
      <alignment vertical="top" wrapText="1"/>
      <protection/>
    </xf>
    <xf numFmtId="3" fontId="5" fillId="0" borderId="0" xfId="21" applyNumberFormat="1" applyFont="1" applyFill="1" applyBorder="1" applyAlignment="1" applyProtection="1">
      <alignment vertical="top"/>
      <protection/>
    </xf>
    <xf numFmtId="0" fontId="4" fillId="0" borderId="0" xfId="21" applyFont="1" applyFill="1" applyBorder="1" applyAlignment="1" applyProtection="1">
      <alignment horizontal="right" vertical="top"/>
      <protection/>
    </xf>
    <xf numFmtId="0" fontId="4" fillId="0" borderId="0" xfId="21" applyFont="1" applyFill="1" applyBorder="1" applyAlignment="1" applyProtection="1">
      <alignment vertical="top"/>
      <protection/>
    </xf>
    <xf numFmtId="0" fontId="6" fillId="0" borderId="0" xfId="21" applyFont="1" applyFill="1" applyBorder="1" applyAlignment="1" applyProtection="1">
      <alignment horizontal="left" vertical="top"/>
      <protection/>
    </xf>
    <xf numFmtId="0" fontId="5" fillId="0" borderId="0" xfId="21" applyFont="1" applyFill="1" applyBorder="1" applyAlignment="1" applyProtection="1">
      <alignment horizontal="right" vertical="top"/>
      <protection/>
    </xf>
    <xf numFmtId="4" fontId="5" fillId="0" borderId="0" xfId="21" applyNumberFormat="1" applyFont="1" applyFill="1" applyBorder="1" applyAlignment="1" applyProtection="1">
      <alignment horizontal="right" vertical="top"/>
      <protection/>
    </xf>
    <xf numFmtId="4" fontId="4" fillId="2" borderId="0" xfId="21" applyNumberFormat="1" applyFont="1" applyFill="1" applyBorder="1" applyAlignment="1" applyProtection="1">
      <alignment horizontal="right" vertical="top"/>
      <protection/>
    </xf>
    <xf numFmtId="49" fontId="4" fillId="0" borderId="0" xfId="21" applyNumberFormat="1" applyFont="1" applyFill="1" applyBorder="1" applyAlignment="1" applyProtection="1">
      <alignment vertical="top"/>
      <protection/>
    </xf>
    <xf numFmtId="49" fontId="4" fillId="0" borderId="0" xfId="21" applyNumberFormat="1" applyFont="1" applyFill="1" applyBorder="1" applyAlignment="1" applyProtection="1">
      <alignment horizontal="right" vertical="top"/>
      <protection/>
    </xf>
    <xf numFmtId="49" fontId="4" fillId="0" borderId="0" xfId="0" applyNumberFormat="1" applyFont="1" applyFill="1" applyBorder="1" applyProtection="1">
      <protection/>
    </xf>
    <xf numFmtId="49" fontId="5" fillId="0" borderId="0" xfId="0" applyNumberFormat="1" applyFont="1" applyFill="1" applyBorder="1" applyProtection="1"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Protection="1">
      <protection hidden="1"/>
    </xf>
    <xf numFmtId="3" fontId="2" fillId="0" borderId="0" xfId="0" applyNumberFormat="1" applyFont="1" applyProtection="1">
      <protection hidden="1"/>
    </xf>
    <xf numFmtId="4" fontId="2" fillId="0" borderId="0" xfId="0" applyNumberFormat="1" applyFont="1" applyProtection="1">
      <protection hidden="1"/>
    </xf>
    <xf numFmtId="0" fontId="3" fillId="4" borderId="0" xfId="0" applyFont="1" applyFill="1" applyBorder="1" applyAlignment="1" applyProtection="1">
      <alignment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3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4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3" fontId="2" fillId="0" borderId="7" xfId="0" applyNumberFormat="1" applyFont="1" applyBorder="1" applyAlignment="1" applyProtection="1">
      <alignment horizontal="right"/>
      <protection hidden="1"/>
    </xf>
    <xf numFmtId="4" fontId="2" fillId="0" borderId="6" xfId="0" applyNumberFormat="1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9" xfId="0" applyFont="1" applyBorder="1" applyProtection="1">
      <protection hidden="1"/>
    </xf>
    <xf numFmtId="3" fontId="2" fillId="0" borderId="10" xfId="0" applyNumberFormat="1" applyFont="1" applyBorder="1" applyAlignment="1" applyProtection="1">
      <alignment horizontal="right"/>
      <protection hidden="1"/>
    </xf>
    <xf numFmtId="4" fontId="2" fillId="0" borderId="9" xfId="0" applyNumberFormat="1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Protection="1">
      <protection hidden="1"/>
    </xf>
    <xf numFmtId="3" fontId="2" fillId="0" borderId="13" xfId="0" applyNumberFormat="1" applyFont="1" applyBorder="1" applyAlignment="1" applyProtection="1">
      <alignment horizontal="right"/>
      <protection hidden="1"/>
    </xf>
    <xf numFmtId="4" fontId="2" fillId="0" borderId="12" xfId="0" applyNumberFormat="1" applyFont="1" applyBorder="1" applyProtection="1">
      <protection hidden="1"/>
    </xf>
    <xf numFmtId="3" fontId="3" fillId="0" borderId="0" xfId="0" applyNumberFormat="1" applyFont="1" applyProtection="1">
      <protection hidden="1"/>
    </xf>
    <xf numFmtId="4" fontId="3" fillId="0" borderId="0" xfId="0" applyNumberFormat="1" applyFont="1" applyFill="1" applyBorder="1" applyProtection="1">
      <protection hidden="1"/>
    </xf>
    <xf numFmtId="0" fontId="2" fillId="0" borderId="0" xfId="0" applyFont="1" applyProtection="1"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2" fillId="3" borderId="17" xfId="0" applyFont="1" applyFill="1" applyBorder="1" applyProtection="1">
      <protection locked="0"/>
    </xf>
    <xf numFmtId="0" fontId="2" fillId="0" borderId="18" xfId="0" applyFont="1" applyBorder="1" applyProtection="1">
      <protection locked="0"/>
    </xf>
    <xf numFmtId="4" fontId="2" fillId="0" borderId="0" xfId="0" applyNumberFormat="1" applyFont="1" applyProtection="1">
      <protection locked="0"/>
    </xf>
    <xf numFmtId="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Protection="1">
      <protection locked="0"/>
    </xf>
    <xf numFmtId="4" fontId="2" fillId="3" borderId="9" xfId="0" applyNumberFormat="1" applyFont="1" applyFill="1" applyBorder="1" applyProtection="1">
      <protection locked="0"/>
    </xf>
    <xf numFmtId="4" fontId="2" fillId="3" borderId="12" xfId="0" applyNumberFormat="1" applyFont="1" applyFill="1" applyBorder="1" applyProtection="1">
      <protection locked="0"/>
    </xf>
    <xf numFmtId="4" fontId="2" fillId="0" borderId="18" xfId="0" applyNumberFormat="1" applyFont="1" applyBorder="1" applyProtection="1">
      <protection locked="0"/>
    </xf>
    <xf numFmtId="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3" fillId="4" borderId="0" xfId="0" applyFont="1" applyFill="1" applyBorder="1" applyAlignment="1" applyProtection="1">
      <alignment horizontal="left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/>
      <protection hidden="1"/>
    </xf>
    <xf numFmtId="3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3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3" fontId="2" fillId="0" borderId="7" xfId="0" applyNumberFormat="1" applyFont="1" applyBorder="1" applyProtection="1">
      <protection hidden="1"/>
    </xf>
    <xf numFmtId="4" fontId="2" fillId="0" borderId="21" xfId="0" applyNumberFormat="1" applyFont="1" applyBorder="1" applyProtection="1">
      <protection hidden="1"/>
    </xf>
    <xf numFmtId="0" fontId="2" fillId="0" borderId="21" xfId="0" applyFont="1" applyBorder="1" applyProtection="1">
      <protection hidden="1"/>
    </xf>
    <xf numFmtId="3" fontId="2" fillId="0" borderId="10" xfId="0" applyNumberFormat="1" applyFont="1" applyBorder="1" applyProtection="1">
      <protection hidden="1"/>
    </xf>
    <xf numFmtId="0" fontId="2" fillId="0" borderId="22" xfId="0" applyFont="1" applyBorder="1" applyProtection="1">
      <protection hidden="1"/>
    </xf>
    <xf numFmtId="3" fontId="2" fillId="0" borderId="13" xfId="0" applyNumberFormat="1" applyFont="1" applyBorder="1" applyProtection="1">
      <protection hidden="1"/>
    </xf>
    <xf numFmtId="4" fontId="3" fillId="0" borderId="0" xfId="0" applyNumberFormat="1" applyFont="1" applyProtection="1">
      <protection hidden="1"/>
    </xf>
    <xf numFmtId="4" fontId="3" fillId="3" borderId="19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3" xfId="0" applyNumberFormat="1" applyFont="1" applyFill="1" applyBorder="1" applyProtection="1">
      <protection locked="0"/>
    </xf>
    <xf numFmtId="4" fontId="2" fillId="3" borderId="8" xfId="0" applyNumberFormat="1" applyFont="1" applyFill="1" applyBorder="1" applyProtection="1">
      <protection locked="0"/>
    </xf>
    <xf numFmtId="4" fontId="2" fillId="3" borderId="11" xfId="0" applyNumberFormat="1" applyFont="1" applyFill="1" applyBorder="1" applyProtection="1">
      <protection locked="0"/>
    </xf>
    <xf numFmtId="4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Protection="1">
      <protection locked="0"/>
    </xf>
    <xf numFmtId="0" fontId="4" fillId="4" borderId="0" xfId="0" applyFont="1" applyFill="1" applyBorder="1" applyAlignment="1" applyProtection="1">
      <alignment horizontal="left" vertical="center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23" xfId="0" applyFont="1" applyBorder="1" applyProtection="1">
      <protection hidden="1"/>
    </xf>
    <xf numFmtId="3" fontId="3" fillId="0" borderId="0" xfId="0" applyNumberFormat="1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3" fillId="3" borderId="25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4" fontId="7" fillId="0" borderId="18" xfId="0" applyNumberFormat="1" applyFont="1" applyBorder="1" applyProtection="1">
      <protection locked="0"/>
    </xf>
    <xf numFmtId="4" fontId="3" fillId="3" borderId="20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1" xfId="0" applyNumberFormat="1" applyFont="1" applyFill="1" applyBorder="1" applyProtection="1">
      <protection locked="0"/>
    </xf>
    <xf numFmtId="3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Protection="1">
      <protection locked="0"/>
    </xf>
    <xf numFmtId="0" fontId="2" fillId="0" borderId="6" xfId="0" applyFont="1" applyBorder="1" applyAlignment="1" applyProtection="1">
      <alignment/>
      <protection hidden="1"/>
    </xf>
    <xf numFmtId="0" fontId="2" fillId="0" borderId="9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3" fillId="3" borderId="26" xfId="0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Protection="1">
      <protection hidden="1"/>
    </xf>
    <xf numFmtId="0" fontId="2" fillId="0" borderId="16" xfId="0" applyFont="1" applyBorder="1" applyProtection="1">
      <protection hidden="1"/>
    </xf>
    <xf numFmtId="0" fontId="2" fillId="0" borderId="17" xfId="0" applyFont="1" applyBorder="1" applyProtection="1">
      <protection hidden="1"/>
    </xf>
    <xf numFmtId="0" fontId="3" fillId="3" borderId="27" xfId="0" applyFont="1" applyFill="1" applyBorder="1" applyAlignment="1" applyProtection="1">
      <alignment horizontal="center" vertical="center"/>
      <protection hidden="1"/>
    </xf>
    <xf numFmtId="0" fontId="2" fillId="0" borderId="28" xfId="0" applyFont="1" applyBorder="1" applyProtection="1">
      <protection hidden="1"/>
    </xf>
    <xf numFmtId="0" fontId="2" fillId="0" borderId="29" xfId="0" applyFont="1" applyBorder="1" applyProtection="1">
      <protection hidden="1"/>
    </xf>
    <xf numFmtId="0" fontId="2" fillId="0" borderId="30" xfId="0" applyFont="1" applyBorder="1" applyProtection="1">
      <protection hidden="1"/>
    </xf>
    <xf numFmtId="0" fontId="5" fillId="5" borderId="31" xfId="21" applyFont="1" applyFill="1" applyBorder="1" applyAlignment="1" applyProtection="1">
      <alignment vertical="top" wrapText="1"/>
      <protection locked="0"/>
    </xf>
    <xf numFmtId="0" fontId="4" fillId="5" borderId="31" xfId="21" applyFont="1" applyFill="1" applyBorder="1" applyAlignment="1" applyProtection="1">
      <alignment vertical="center"/>
      <protection/>
    </xf>
    <xf numFmtId="3" fontId="5" fillId="5" borderId="31" xfId="21" applyNumberFormat="1" applyFont="1" applyFill="1" applyBorder="1" applyAlignment="1" applyProtection="1">
      <alignment vertical="top"/>
      <protection locked="0"/>
    </xf>
    <xf numFmtId="0" fontId="2" fillId="4" borderId="0" xfId="0" applyFont="1" applyFill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Alignment="1" applyProtection="1">
      <alignment horizontal="center" vertical="center"/>
      <protection hidden="1"/>
    </xf>
    <xf numFmtId="0" fontId="5" fillId="0" borderId="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5" fillId="0" borderId="6" xfId="0" applyFont="1" applyBorder="1" applyAlignment="1" applyProtection="1">
      <alignment/>
      <protection hidden="1"/>
    </xf>
    <xf numFmtId="3" fontId="5" fillId="0" borderId="7" xfId="0" applyNumberFormat="1" applyFont="1" applyBorder="1" applyProtection="1">
      <protection hidden="1"/>
    </xf>
    <xf numFmtId="4" fontId="2" fillId="0" borderId="5" xfId="0" applyNumberFormat="1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5" fillId="0" borderId="21" xfId="0" applyFont="1" applyBorder="1" applyAlignment="1" applyProtection="1">
      <alignment/>
      <protection hidden="1"/>
    </xf>
    <xf numFmtId="3" fontId="5" fillId="0" borderId="10" xfId="0" applyNumberFormat="1" applyFont="1" applyBorder="1" applyProtection="1">
      <protection hidden="1"/>
    </xf>
    <xf numFmtId="4" fontId="2" fillId="0" borderId="8" xfId="0" applyNumberFormat="1" applyFont="1" applyBorder="1" applyProtection="1">
      <protection hidden="1"/>
    </xf>
    <xf numFmtId="0" fontId="5" fillId="0" borderId="23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32" xfId="0" applyFont="1" applyBorder="1" applyProtection="1">
      <protection hidden="1"/>
    </xf>
    <xf numFmtId="0" fontId="5" fillId="0" borderId="22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22" xfId="0" applyFont="1" applyBorder="1" applyAlignment="1" applyProtection="1">
      <alignment/>
      <protection hidden="1"/>
    </xf>
    <xf numFmtId="3" fontId="5" fillId="0" borderId="13" xfId="0" applyNumberFormat="1" applyFont="1" applyBorder="1" applyProtection="1">
      <protection hidden="1"/>
    </xf>
    <xf numFmtId="4" fontId="2" fillId="0" borderId="11" xfId="0" applyNumberFormat="1" applyFont="1" applyBorder="1" applyProtection="1">
      <protection hidden="1"/>
    </xf>
    <xf numFmtId="0" fontId="2" fillId="0" borderId="0" xfId="0" applyFont="1" applyFill="1" applyProtection="1">
      <protection hidden="1"/>
    </xf>
    <xf numFmtId="4" fontId="2" fillId="0" borderId="0" xfId="0" applyNumberFormat="1" applyFont="1" applyAlignment="1" applyProtection="1">
      <alignment horizontal="center" vertical="center"/>
      <protection locked="0"/>
    </xf>
    <xf numFmtId="4" fontId="5" fillId="3" borderId="5" xfId="0" applyNumberFormat="1" applyFont="1" applyFill="1" applyBorder="1" applyProtection="1">
      <protection locked="0"/>
    </xf>
    <xf numFmtId="4" fontId="5" fillId="3" borderId="8" xfId="0" applyNumberFormat="1" applyFont="1" applyFill="1" applyBorder="1" applyProtection="1">
      <protection locked="0"/>
    </xf>
    <xf numFmtId="4" fontId="5" fillId="3" borderId="11" xfId="0" applyNumberFormat="1" applyFont="1" applyFill="1" applyBorder="1" applyProtection="1">
      <protection locked="0"/>
    </xf>
    <xf numFmtId="4" fontId="5" fillId="3" borderId="6" xfId="0" applyNumberFormat="1" applyFont="1" applyFill="1" applyBorder="1" applyProtection="1">
      <protection locked="0"/>
    </xf>
    <xf numFmtId="4" fontId="5" fillId="3" borderId="9" xfId="0" applyNumberFormat="1" applyFont="1" applyFill="1" applyBorder="1" applyProtection="1">
      <protection locked="0"/>
    </xf>
    <xf numFmtId="4" fontId="5" fillId="3" borderId="12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3" borderId="6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0" fontId="5" fillId="3" borderId="12" xfId="0" applyFont="1" applyFill="1" applyBorder="1" applyProtection="1">
      <protection locked="0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Protection="1">
      <protection locked="0"/>
    </xf>
    <xf numFmtId="0" fontId="5" fillId="3" borderId="10" xfId="0" applyFont="1" applyFill="1" applyBorder="1" applyProtection="1">
      <protection locked="0"/>
    </xf>
    <xf numFmtId="0" fontId="5" fillId="3" borderId="13" xfId="0" applyFont="1" applyFill="1" applyBorder="1" applyProtection="1">
      <protection locked="0"/>
    </xf>
    <xf numFmtId="3" fontId="3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4" fontId="2" fillId="0" borderId="0" xfId="0" applyNumberFormat="1" applyFont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2" fillId="3" borderId="5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1" fontId="2" fillId="0" borderId="0" xfId="0" applyNumberFormat="1" applyFont="1" applyProtection="1">
      <protection hidden="1"/>
    </xf>
    <xf numFmtId="1" fontId="3" fillId="4" borderId="0" xfId="0" applyNumberFormat="1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3" fontId="2" fillId="0" borderId="0" xfId="0" applyNumberFormat="1" applyFont="1" applyAlignment="1" applyProtection="1">
      <alignment vertical="center"/>
      <protection hidden="1"/>
    </xf>
    <xf numFmtId="1" fontId="3" fillId="3" borderId="19" xfId="0" applyNumberFormat="1" applyFont="1" applyFill="1" applyBorder="1" applyAlignment="1" applyProtection="1">
      <alignment horizontal="center" vertical="center"/>
      <protection hidden="1"/>
    </xf>
    <xf numFmtId="4" fontId="3" fillId="3" borderId="20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Protection="1">
      <protection hidden="1"/>
    </xf>
    <xf numFmtId="4" fontId="2" fillId="0" borderId="21" xfId="0" applyNumberFormat="1" applyFont="1" applyBorder="1" applyAlignment="1" applyProtection="1">
      <alignment horizontal="left"/>
      <protection hidden="1"/>
    </xf>
    <xf numFmtId="3" fontId="2" fillId="0" borderId="24" xfId="0" applyNumberFormat="1" applyFont="1" applyBorder="1" applyProtection="1">
      <protection hidden="1"/>
    </xf>
    <xf numFmtId="4" fontId="2" fillId="6" borderId="21" xfId="0" applyNumberFormat="1" applyFont="1" applyFill="1" applyBorder="1" applyProtection="1">
      <protection hidden="1"/>
    </xf>
    <xf numFmtId="1" fontId="2" fillId="0" borderId="8" xfId="0" applyNumberFormat="1" applyFont="1" applyBorder="1" applyProtection="1">
      <protection hidden="1"/>
    </xf>
    <xf numFmtId="4" fontId="2" fillId="0" borderId="9" xfId="0" applyNumberFormat="1" applyFont="1" applyBorder="1" applyAlignment="1" applyProtection="1">
      <alignment horizontal="left"/>
      <protection hidden="1"/>
    </xf>
    <xf numFmtId="4" fontId="2" fillId="0" borderId="12" xfId="0" applyNumberFormat="1" applyFont="1" applyBorder="1" applyAlignment="1" applyProtection="1">
      <alignment horizontal="left"/>
      <protection hidden="1"/>
    </xf>
    <xf numFmtId="4" fontId="2" fillId="6" borderId="22" xfId="0" applyNumberFormat="1" applyFont="1" applyFill="1" applyBorder="1" applyProtection="1">
      <protection hidden="1"/>
    </xf>
    <xf numFmtId="4" fontId="3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2" fillId="3" borderId="21" xfId="0" applyNumberFormat="1" applyFont="1" applyFill="1" applyBorder="1" applyProtection="1">
      <protection locked="0"/>
    </xf>
    <xf numFmtId="3" fontId="2" fillId="3" borderId="9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3" fontId="3" fillId="0" borderId="0" xfId="0" applyNumberFormat="1" applyFont="1" applyProtection="1"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4" xfId="0" applyNumberFormat="1" applyFont="1" applyFill="1" applyBorder="1" applyProtection="1">
      <protection locked="0"/>
    </xf>
    <xf numFmtId="4" fontId="2" fillId="3" borderId="10" xfId="0" applyNumberFormat="1" applyFont="1" applyFill="1" applyBorder="1" applyProtection="1">
      <protection locked="0"/>
    </xf>
    <xf numFmtId="4" fontId="2" fillId="3" borderId="13" xfId="0" applyNumberFormat="1" applyFont="1" applyFill="1" applyBorder="1" applyProtection="1">
      <protection locked="0"/>
    </xf>
    <xf numFmtId="1" fontId="3" fillId="4" borderId="0" xfId="0" applyNumberFormat="1" applyFont="1" applyFill="1" applyProtection="1">
      <protection hidden="1"/>
    </xf>
    <xf numFmtId="0" fontId="3" fillId="4" borderId="0" xfId="0" applyFont="1" applyFill="1" applyProtection="1">
      <protection hidden="1"/>
    </xf>
    <xf numFmtId="0" fontId="2" fillId="4" borderId="0" xfId="0" applyFont="1" applyFill="1" applyProtection="1">
      <protection hidden="1"/>
    </xf>
    <xf numFmtId="4" fontId="3" fillId="3" borderId="25" xfId="0" applyNumberFormat="1" applyFont="1" applyFill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Protection="1">
      <protection hidden="1"/>
    </xf>
    <xf numFmtId="4" fontId="2" fillId="0" borderId="6" xfId="0" applyNumberFormat="1" applyFont="1" applyBorder="1" applyAlignment="1" applyProtection="1">
      <alignment horizontal="left"/>
      <protection hidden="1"/>
    </xf>
    <xf numFmtId="4" fontId="2" fillId="6" borderId="6" xfId="0" applyNumberFormat="1" applyFont="1" applyFill="1" applyBorder="1" applyProtection="1">
      <protection hidden="1"/>
    </xf>
    <xf numFmtId="4" fontId="2" fillId="6" borderId="9" xfId="0" applyNumberFormat="1" applyFont="1" applyFill="1" applyBorder="1" applyProtection="1">
      <protection hidden="1"/>
    </xf>
    <xf numFmtId="1" fontId="2" fillId="0" borderId="11" xfId="0" applyNumberFormat="1" applyFont="1" applyBorder="1" applyProtection="1">
      <protection hidden="1"/>
    </xf>
    <xf numFmtId="4" fontId="2" fillId="6" borderId="12" xfId="0" applyNumberFormat="1" applyFont="1" applyFill="1" applyBorder="1" applyProtection="1">
      <protection hidden="1"/>
    </xf>
    <xf numFmtId="4" fontId="3" fillId="6" borderId="21" xfId="0" applyNumberFormat="1" applyFont="1" applyFill="1" applyBorder="1" applyProtection="1">
      <protection hidden="1"/>
    </xf>
    <xf numFmtId="4" fontId="2" fillId="3" borderId="5" xfId="0" applyNumberFormat="1" applyFont="1" applyFill="1" applyBorder="1" applyProtection="1">
      <protection locked="0"/>
    </xf>
    <xf numFmtId="3" fontId="2" fillId="3" borderId="6" xfId="0" applyNumberFormat="1" applyFont="1" applyFill="1" applyBorder="1" applyProtection="1">
      <protection locked="0"/>
    </xf>
    <xf numFmtId="4" fontId="2" fillId="3" borderId="7" xfId="0" applyNumberFormat="1" applyFont="1" applyFill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2"/>
  <sheetViews>
    <sheetView tabSelected="1" workbookViewId="0" topLeftCell="A1">
      <selection activeCell="C27" sqref="C27"/>
    </sheetView>
  </sheetViews>
  <sheetFormatPr defaultColWidth="9.140625" defaultRowHeight="15"/>
  <cols>
    <col min="1" max="1" width="4.00390625" style="2" customWidth="1"/>
    <col min="2" max="2" width="28.8515625" style="2" customWidth="1"/>
    <col min="3" max="3" width="11.7109375" style="2" customWidth="1"/>
    <col min="4" max="4" width="42.8515625" style="2" customWidth="1"/>
    <col min="5" max="256" width="9.140625" style="2" customWidth="1"/>
    <col min="257" max="257" width="4.00390625" style="2" customWidth="1"/>
    <col min="258" max="258" width="27.28125" style="2" customWidth="1"/>
    <col min="259" max="259" width="11.7109375" style="2" customWidth="1"/>
    <col min="260" max="260" width="42.8515625" style="2" customWidth="1"/>
    <col min="261" max="512" width="9.140625" style="2" customWidth="1"/>
    <col min="513" max="513" width="4.00390625" style="2" customWidth="1"/>
    <col min="514" max="514" width="27.28125" style="2" customWidth="1"/>
    <col min="515" max="515" width="11.7109375" style="2" customWidth="1"/>
    <col min="516" max="516" width="42.8515625" style="2" customWidth="1"/>
    <col min="517" max="768" width="9.140625" style="2" customWidth="1"/>
    <col min="769" max="769" width="4.00390625" style="2" customWidth="1"/>
    <col min="770" max="770" width="27.28125" style="2" customWidth="1"/>
    <col min="771" max="771" width="11.7109375" style="2" customWidth="1"/>
    <col min="772" max="772" width="42.8515625" style="2" customWidth="1"/>
    <col min="773" max="1024" width="9.140625" style="2" customWidth="1"/>
    <col min="1025" max="1025" width="4.00390625" style="2" customWidth="1"/>
    <col min="1026" max="1026" width="27.28125" style="2" customWidth="1"/>
    <col min="1027" max="1027" width="11.7109375" style="2" customWidth="1"/>
    <col min="1028" max="1028" width="42.8515625" style="2" customWidth="1"/>
    <col min="1029" max="1280" width="9.140625" style="2" customWidth="1"/>
    <col min="1281" max="1281" width="4.00390625" style="2" customWidth="1"/>
    <col min="1282" max="1282" width="27.28125" style="2" customWidth="1"/>
    <col min="1283" max="1283" width="11.7109375" style="2" customWidth="1"/>
    <col min="1284" max="1284" width="42.8515625" style="2" customWidth="1"/>
    <col min="1285" max="1536" width="9.140625" style="2" customWidth="1"/>
    <col min="1537" max="1537" width="4.00390625" style="2" customWidth="1"/>
    <col min="1538" max="1538" width="27.28125" style="2" customWidth="1"/>
    <col min="1539" max="1539" width="11.7109375" style="2" customWidth="1"/>
    <col min="1540" max="1540" width="42.8515625" style="2" customWidth="1"/>
    <col min="1541" max="1792" width="9.140625" style="2" customWidth="1"/>
    <col min="1793" max="1793" width="4.00390625" style="2" customWidth="1"/>
    <col min="1794" max="1794" width="27.28125" style="2" customWidth="1"/>
    <col min="1795" max="1795" width="11.7109375" style="2" customWidth="1"/>
    <col min="1796" max="1796" width="42.8515625" style="2" customWidth="1"/>
    <col min="1797" max="2048" width="9.140625" style="2" customWidth="1"/>
    <col min="2049" max="2049" width="4.00390625" style="2" customWidth="1"/>
    <col min="2050" max="2050" width="27.28125" style="2" customWidth="1"/>
    <col min="2051" max="2051" width="11.7109375" style="2" customWidth="1"/>
    <col min="2052" max="2052" width="42.8515625" style="2" customWidth="1"/>
    <col min="2053" max="2304" width="9.140625" style="2" customWidth="1"/>
    <col min="2305" max="2305" width="4.00390625" style="2" customWidth="1"/>
    <col min="2306" max="2306" width="27.28125" style="2" customWidth="1"/>
    <col min="2307" max="2307" width="11.7109375" style="2" customWidth="1"/>
    <col min="2308" max="2308" width="42.8515625" style="2" customWidth="1"/>
    <col min="2309" max="2560" width="9.140625" style="2" customWidth="1"/>
    <col min="2561" max="2561" width="4.00390625" style="2" customWidth="1"/>
    <col min="2562" max="2562" width="27.28125" style="2" customWidth="1"/>
    <col min="2563" max="2563" width="11.7109375" style="2" customWidth="1"/>
    <col min="2564" max="2564" width="42.8515625" style="2" customWidth="1"/>
    <col min="2565" max="2816" width="9.140625" style="2" customWidth="1"/>
    <col min="2817" max="2817" width="4.00390625" style="2" customWidth="1"/>
    <col min="2818" max="2818" width="27.28125" style="2" customWidth="1"/>
    <col min="2819" max="2819" width="11.7109375" style="2" customWidth="1"/>
    <col min="2820" max="2820" width="42.8515625" style="2" customWidth="1"/>
    <col min="2821" max="3072" width="9.140625" style="2" customWidth="1"/>
    <col min="3073" max="3073" width="4.00390625" style="2" customWidth="1"/>
    <col min="3074" max="3074" width="27.28125" style="2" customWidth="1"/>
    <col min="3075" max="3075" width="11.7109375" style="2" customWidth="1"/>
    <col min="3076" max="3076" width="42.8515625" style="2" customWidth="1"/>
    <col min="3077" max="3328" width="9.140625" style="2" customWidth="1"/>
    <col min="3329" max="3329" width="4.00390625" style="2" customWidth="1"/>
    <col min="3330" max="3330" width="27.28125" style="2" customWidth="1"/>
    <col min="3331" max="3331" width="11.7109375" style="2" customWidth="1"/>
    <col min="3332" max="3332" width="42.8515625" style="2" customWidth="1"/>
    <col min="3333" max="3584" width="9.140625" style="2" customWidth="1"/>
    <col min="3585" max="3585" width="4.00390625" style="2" customWidth="1"/>
    <col min="3586" max="3586" width="27.28125" style="2" customWidth="1"/>
    <col min="3587" max="3587" width="11.7109375" style="2" customWidth="1"/>
    <col min="3588" max="3588" width="42.8515625" style="2" customWidth="1"/>
    <col min="3589" max="3840" width="9.140625" style="2" customWidth="1"/>
    <col min="3841" max="3841" width="4.00390625" style="2" customWidth="1"/>
    <col min="3842" max="3842" width="27.28125" style="2" customWidth="1"/>
    <col min="3843" max="3843" width="11.7109375" style="2" customWidth="1"/>
    <col min="3844" max="3844" width="42.8515625" style="2" customWidth="1"/>
    <col min="3845" max="4096" width="9.140625" style="2" customWidth="1"/>
    <col min="4097" max="4097" width="4.00390625" style="2" customWidth="1"/>
    <col min="4098" max="4098" width="27.28125" style="2" customWidth="1"/>
    <col min="4099" max="4099" width="11.7109375" style="2" customWidth="1"/>
    <col min="4100" max="4100" width="42.8515625" style="2" customWidth="1"/>
    <col min="4101" max="4352" width="9.140625" style="2" customWidth="1"/>
    <col min="4353" max="4353" width="4.00390625" style="2" customWidth="1"/>
    <col min="4354" max="4354" width="27.28125" style="2" customWidth="1"/>
    <col min="4355" max="4355" width="11.7109375" style="2" customWidth="1"/>
    <col min="4356" max="4356" width="42.8515625" style="2" customWidth="1"/>
    <col min="4357" max="4608" width="9.140625" style="2" customWidth="1"/>
    <col min="4609" max="4609" width="4.00390625" style="2" customWidth="1"/>
    <col min="4610" max="4610" width="27.28125" style="2" customWidth="1"/>
    <col min="4611" max="4611" width="11.7109375" style="2" customWidth="1"/>
    <col min="4612" max="4612" width="42.8515625" style="2" customWidth="1"/>
    <col min="4613" max="4864" width="9.140625" style="2" customWidth="1"/>
    <col min="4865" max="4865" width="4.00390625" style="2" customWidth="1"/>
    <col min="4866" max="4866" width="27.28125" style="2" customWidth="1"/>
    <col min="4867" max="4867" width="11.7109375" style="2" customWidth="1"/>
    <col min="4868" max="4868" width="42.8515625" style="2" customWidth="1"/>
    <col min="4869" max="5120" width="9.140625" style="2" customWidth="1"/>
    <col min="5121" max="5121" width="4.00390625" style="2" customWidth="1"/>
    <col min="5122" max="5122" width="27.28125" style="2" customWidth="1"/>
    <col min="5123" max="5123" width="11.7109375" style="2" customWidth="1"/>
    <col min="5124" max="5124" width="42.8515625" style="2" customWidth="1"/>
    <col min="5125" max="5376" width="9.140625" style="2" customWidth="1"/>
    <col min="5377" max="5377" width="4.00390625" style="2" customWidth="1"/>
    <col min="5378" max="5378" width="27.28125" style="2" customWidth="1"/>
    <col min="5379" max="5379" width="11.7109375" style="2" customWidth="1"/>
    <col min="5380" max="5380" width="42.8515625" style="2" customWidth="1"/>
    <col min="5381" max="5632" width="9.140625" style="2" customWidth="1"/>
    <col min="5633" max="5633" width="4.00390625" style="2" customWidth="1"/>
    <col min="5634" max="5634" width="27.28125" style="2" customWidth="1"/>
    <col min="5635" max="5635" width="11.7109375" style="2" customWidth="1"/>
    <col min="5636" max="5636" width="42.8515625" style="2" customWidth="1"/>
    <col min="5637" max="5888" width="9.140625" style="2" customWidth="1"/>
    <col min="5889" max="5889" width="4.00390625" style="2" customWidth="1"/>
    <col min="5890" max="5890" width="27.28125" style="2" customWidth="1"/>
    <col min="5891" max="5891" width="11.7109375" style="2" customWidth="1"/>
    <col min="5892" max="5892" width="42.8515625" style="2" customWidth="1"/>
    <col min="5893" max="6144" width="9.140625" style="2" customWidth="1"/>
    <col min="6145" max="6145" width="4.00390625" style="2" customWidth="1"/>
    <col min="6146" max="6146" width="27.28125" style="2" customWidth="1"/>
    <col min="6147" max="6147" width="11.7109375" style="2" customWidth="1"/>
    <col min="6148" max="6148" width="42.8515625" style="2" customWidth="1"/>
    <col min="6149" max="6400" width="9.140625" style="2" customWidth="1"/>
    <col min="6401" max="6401" width="4.00390625" style="2" customWidth="1"/>
    <col min="6402" max="6402" width="27.28125" style="2" customWidth="1"/>
    <col min="6403" max="6403" width="11.7109375" style="2" customWidth="1"/>
    <col min="6404" max="6404" width="42.8515625" style="2" customWidth="1"/>
    <col min="6405" max="6656" width="9.140625" style="2" customWidth="1"/>
    <col min="6657" max="6657" width="4.00390625" style="2" customWidth="1"/>
    <col min="6658" max="6658" width="27.28125" style="2" customWidth="1"/>
    <col min="6659" max="6659" width="11.7109375" style="2" customWidth="1"/>
    <col min="6660" max="6660" width="42.8515625" style="2" customWidth="1"/>
    <col min="6661" max="6912" width="9.140625" style="2" customWidth="1"/>
    <col min="6913" max="6913" width="4.00390625" style="2" customWidth="1"/>
    <col min="6914" max="6914" width="27.28125" style="2" customWidth="1"/>
    <col min="6915" max="6915" width="11.7109375" style="2" customWidth="1"/>
    <col min="6916" max="6916" width="42.8515625" style="2" customWidth="1"/>
    <col min="6917" max="7168" width="9.140625" style="2" customWidth="1"/>
    <col min="7169" max="7169" width="4.00390625" style="2" customWidth="1"/>
    <col min="7170" max="7170" width="27.28125" style="2" customWidth="1"/>
    <col min="7171" max="7171" width="11.7109375" style="2" customWidth="1"/>
    <col min="7172" max="7172" width="42.8515625" style="2" customWidth="1"/>
    <col min="7173" max="7424" width="9.140625" style="2" customWidth="1"/>
    <col min="7425" max="7425" width="4.00390625" style="2" customWidth="1"/>
    <col min="7426" max="7426" width="27.28125" style="2" customWidth="1"/>
    <col min="7427" max="7427" width="11.7109375" style="2" customWidth="1"/>
    <col min="7428" max="7428" width="42.8515625" style="2" customWidth="1"/>
    <col min="7429" max="7680" width="9.140625" style="2" customWidth="1"/>
    <col min="7681" max="7681" width="4.00390625" style="2" customWidth="1"/>
    <col min="7682" max="7682" width="27.28125" style="2" customWidth="1"/>
    <col min="7683" max="7683" width="11.7109375" style="2" customWidth="1"/>
    <col min="7684" max="7684" width="42.8515625" style="2" customWidth="1"/>
    <col min="7685" max="7936" width="9.140625" style="2" customWidth="1"/>
    <col min="7937" max="7937" width="4.00390625" style="2" customWidth="1"/>
    <col min="7938" max="7938" width="27.28125" style="2" customWidth="1"/>
    <col min="7939" max="7939" width="11.7109375" style="2" customWidth="1"/>
    <col min="7940" max="7940" width="42.8515625" style="2" customWidth="1"/>
    <col min="7941" max="8192" width="9.140625" style="2" customWidth="1"/>
    <col min="8193" max="8193" width="4.00390625" style="2" customWidth="1"/>
    <col min="8194" max="8194" width="27.28125" style="2" customWidth="1"/>
    <col min="8195" max="8195" width="11.7109375" style="2" customWidth="1"/>
    <col min="8196" max="8196" width="42.8515625" style="2" customWidth="1"/>
    <col min="8197" max="8448" width="9.140625" style="2" customWidth="1"/>
    <col min="8449" max="8449" width="4.00390625" style="2" customWidth="1"/>
    <col min="8450" max="8450" width="27.28125" style="2" customWidth="1"/>
    <col min="8451" max="8451" width="11.7109375" style="2" customWidth="1"/>
    <col min="8452" max="8452" width="42.8515625" style="2" customWidth="1"/>
    <col min="8453" max="8704" width="9.140625" style="2" customWidth="1"/>
    <col min="8705" max="8705" width="4.00390625" style="2" customWidth="1"/>
    <col min="8706" max="8706" width="27.28125" style="2" customWidth="1"/>
    <col min="8707" max="8707" width="11.7109375" style="2" customWidth="1"/>
    <col min="8708" max="8708" width="42.8515625" style="2" customWidth="1"/>
    <col min="8709" max="8960" width="9.140625" style="2" customWidth="1"/>
    <col min="8961" max="8961" width="4.00390625" style="2" customWidth="1"/>
    <col min="8962" max="8962" width="27.28125" style="2" customWidth="1"/>
    <col min="8963" max="8963" width="11.7109375" style="2" customWidth="1"/>
    <col min="8964" max="8964" width="42.8515625" style="2" customWidth="1"/>
    <col min="8965" max="9216" width="9.140625" style="2" customWidth="1"/>
    <col min="9217" max="9217" width="4.00390625" style="2" customWidth="1"/>
    <col min="9218" max="9218" width="27.28125" style="2" customWidth="1"/>
    <col min="9219" max="9219" width="11.7109375" style="2" customWidth="1"/>
    <col min="9220" max="9220" width="42.8515625" style="2" customWidth="1"/>
    <col min="9221" max="9472" width="9.140625" style="2" customWidth="1"/>
    <col min="9473" max="9473" width="4.00390625" style="2" customWidth="1"/>
    <col min="9474" max="9474" width="27.28125" style="2" customWidth="1"/>
    <col min="9475" max="9475" width="11.7109375" style="2" customWidth="1"/>
    <col min="9476" max="9476" width="42.8515625" style="2" customWidth="1"/>
    <col min="9477" max="9728" width="9.140625" style="2" customWidth="1"/>
    <col min="9729" max="9729" width="4.00390625" style="2" customWidth="1"/>
    <col min="9730" max="9730" width="27.28125" style="2" customWidth="1"/>
    <col min="9731" max="9731" width="11.7109375" style="2" customWidth="1"/>
    <col min="9732" max="9732" width="42.8515625" style="2" customWidth="1"/>
    <col min="9733" max="9984" width="9.140625" style="2" customWidth="1"/>
    <col min="9985" max="9985" width="4.00390625" style="2" customWidth="1"/>
    <col min="9986" max="9986" width="27.28125" style="2" customWidth="1"/>
    <col min="9987" max="9987" width="11.7109375" style="2" customWidth="1"/>
    <col min="9988" max="9988" width="42.8515625" style="2" customWidth="1"/>
    <col min="9989" max="10240" width="9.140625" style="2" customWidth="1"/>
    <col min="10241" max="10241" width="4.00390625" style="2" customWidth="1"/>
    <col min="10242" max="10242" width="27.28125" style="2" customWidth="1"/>
    <col min="10243" max="10243" width="11.7109375" style="2" customWidth="1"/>
    <col min="10244" max="10244" width="42.8515625" style="2" customWidth="1"/>
    <col min="10245" max="10496" width="9.140625" style="2" customWidth="1"/>
    <col min="10497" max="10497" width="4.00390625" style="2" customWidth="1"/>
    <col min="10498" max="10498" width="27.28125" style="2" customWidth="1"/>
    <col min="10499" max="10499" width="11.7109375" style="2" customWidth="1"/>
    <col min="10500" max="10500" width="42.8515625" style="2" customWidth="1"/>
    <col min="10501" max="10752" width="9.140625" style="2" customWidth="1"/>
    <col min="10753" max="10753" width="4.00390625" style="2" customWidth="1"/>
    <col min="10754" max="10754" width="27.28125" style="2" customWidth="1"/>
    <col min="10755" max="10755" width="11.7109375" style="2" customWidth="1"/>
    <col min="10756" max="10756" width="42.8515625" style="2" customWidth="1"/>
    <col min="10757" max="11008" width="9.140625" style="2" customWidth="1"/>
    <col min="11009" max="11009" width="4.00390625" style="2" customWidth="1"/>
    <col min="11010" max="11010" width="27.28125" style="2" customWidth="1"/>
    <col min="11011" max="11011" width="11.7109375" style="2" customWidth="1"/>
    <col min="11012" max="11012" width="42.8515625" style="2" customWidth="1"/>
    <col min="11013" max="11264" width="9.140625" style="2" customWidth="1"/>
    <col min="11265" max="11265" width="4.00390625" style="2" customWidth="1"/>
    <col min="11266" max="11266" width="27.28125" style="2" customWidth="1"/>
    <col min="11267" max="11267" width="11.7109375" style="2" customWidth="1"/>
    <col min="11268" max="11268" width="42.8515625" style="2" customWidth="1"/>
    <col min="11269" max="11520" width="9.140625" style="2" customWidth="1"/>
    <col min="11521" max="11521" width="4.00390625" style="2" customWidth="1"/>
    <col min="11522" max="11522" width="27.28125" style="2" customWidth="1"/>
    <col min="11523" max="11523" width="11.7109375" style="2" customWidth="1"/>
    <col min="11524" max="11524" width="42.8515625" style="2" customWidth="1"/>
    <col min="11525" max="11776" width="9.140625" style="2" customWidth="1"/>
    <col min="11777" max="11777" width="4.00390625" style="2" customWidth="1"/>
    <col min="11778" max="11778" width="27.28125" style="2" customWidth="1"/>
    <col min="11779" max="11779" width="11.7109375" style="2" customWidth="1"/>
    <col min="11780" max="11780" width="42.8515625" style="2" customWidth="1"/>
    <col min="11781" max="12032" width="9.140625" style="2" customWidth="1"/>
    <col min="12033" max="12033" width="4.00390625" style="2" customWidth="1"/>
    <col min="12034" max="12034" width="27.28125" style="2" customWidth="1"/>
    <col min="12035" max="12035" width="11.7109375" style="2" customWidth="1"/>
    <col min="12036" max="12036" width="42.8515625" style="2" customWidth="1"/>
    <col min="12037" max="12288" width="9.140625" style="2" customWidth="1"/>
    <col min="12289" max="12289" width="4.00390625" style="2" customWidth="1"/>
    <col min="12290" max="12290" width="27.28125" style="2" customWidth="1"/>
    <col min="12291" max="12291" width="11.7109375" style="2" customWidth="1"/>
    <col min="12292" max="12292" width="42.8515625" style="2" customWidth="1"/>
    <col min="12293" max="12544" width="9.140625" style="2" customWidth="1"/>
    <col min="12545" max="12545" width="4.00390625" style="2" customWidth="1"/>
    <col min="12546" max="12546" width="27.28125" style="2" customWidth="1"/>
    <col min="12547" max="12547" width="11.7109375" style="2" customWidth="1"/>
    <col min="12548" max="12548" width="42.8515625" style="2" customWidth="1"/>
    <col min="12549" max="12800" width="9.140625" style="2" customWidth="1"/>
    <col min="12801" max="12801" width="4.00390625" style="2" customWidth="1"/>
    <col min="12802" max="12802" width="27.28125" style="2" customWidth="1"/>
    <col min="12803" max="12803" width="11.7109375" style="2" customWidth="1"/>
    <col min="12804" max="12804" width="42.8515625" style="2" customWidth="1"/>
    <col min="12805" max="13056" width="9.140625" style="2" customWidth="1"/>
    <col min="13057" max="13057" width="4.00390625" style="2" customWidth="1"/>
    <col min="13058" max="13058" width="27.28125" style="2" customWidth="1"/>
    <col min="13059" max="13059" width="11.7109375" style="2" customWidth="1"/>
    <col min="13060" max="13060" width="42.8515625" style="2" customWidth="1"/>
    <col min="13061" max="13312" width="9.140625" style="2" customWidth="1"/>
    <col min="13313" max="13313" width="4.00390625" style="2" customWidth="1"/>
    <col min="13314" max="13314" width="27.28125" style="2" customWidth="1"/>
    <col min="13315" max="13315" width="11.7109375" style="2" customWidth="1"/>
    <col min="13316" max="13316" width="42.8515625" style="2" customWidth="1"/>
    <col min="13317" max="13568" width="9.140625" style="2" customWidth="1"/>
    <col min="13569" max="13569" width="4.00390625" style="2" customWidth="1"/>
    <col min="13570" max="13570" width="27.28125" style="2" customWidth="1"/>
    <col min="13571" max="13571" width="11.7109375" style="2" customWidth="1"/>
    <col min="13572" max="13572" width="42.8515625" style="2" customWidth="1"/>
    <col min="13573" max="13824" width="9.140625" style="2" customWidth="1"/>
    <col min="13825" max="13825" width="4.00390625" style="2" customWidth="1"/>
    <col min="13826" max="13826" width="27.28125" style="2" customWidth="1"/>
    <col min="13827" max="13827" width="11.7109375" style="2" customWidth="1"/>
    <col min="13828" max="13828" width="42.8515625" style="2" customWidth="1"/>
    <col min="13829" max="14080" width="9.140625" style="2" customWidth="1"/>
    <col min="14081" max="14081" width="4.00390625" style="2" customWidth="1"/>
    <col min="14082" max="14082" width="27.28125" style="2" customWidth="1"/>
    <col min="14083" max="14083" width="11.7109375" style="2" customWidth="1"/>
    <col min="14084" max="14084" width="42.8515625" style="2" customWidth="1"/>
    <col min="14085" max="14336" width="9.140625" style="2" customWidth="1"/>
    <col min="14337" max="14337" width="4.00390625" style="2" customWidth="1"/>
    <col min="14338" max="14338" width="27.28125" style="2" customWidth="1"/>
    <col min="14339" max="14339" width="11.7109375" style="2" customWidth="1"/>
    <col min="14340" max="14340" width="42.8515625" style="2" customWidth="1"/>
    <col min="14341" max="14592" width="9.140625" style="2" customWidth="1"/>
    <col min="14593" max="14593" width="4.00390625" style="2" customWidth="1"/>
    <col min="14594" max="14594" width="27.28125" style="2" customWidth="1"/>
    <col min="14595" max="14595" width="11.7109375" style="2" customWidth="1"/>
    <col min="14596" max="14596" width="42.8515625" style="2" customWidth="1"/>
    <col min="14597" max="14848" width="9.140625" style="2" customWidth="1"/>
    <col min="14849" max="14849" width="4.00390625" style="2" customWidth="1"/>
    <col min="14850" max="14850" width="27.28125" style="2" customWidth="1"/>
    <col min="14851" max="14851" width="11.7109375" style="2" customWidth="1"/>
    <col min="14852" max="14852" width="42.8515625" style="2" customWidth="1"/>
    <col min="14853" max="15104" width="9.140625" style="2" customWidth="1"/>
    <col min="15105" max="15105" width="4.00390625" style="2" customWidth="1"/>
    <col min="15106" max="15106" width="27.28125" style="2" customWidth="1"/>
    <col min="15107" max="15107" width="11.7109375" style="2" customWidth="1"/>
    <col min="15108" max="15108" width="42.8515625" style="2" customWidth="1"/>
    <col min="15109" max="15360" width="9.140625" style="2" customWidth="1"/>
    <col min="15361" max="15361" width="4.00390625" style="2" customWidth="1"/>
    <col min="15362" max="15362" width="27.28125" style="2" customWidth="1"/>
    <col min="15363" max="15363" width="11.7109375" style="2" customWidth="1"/>
    <col min="15364" max="15364" width="42.8515625" style="2" customWidth="1"/>
    <col min="15365" max="15616" width="9.140625" style="2" customWidth="1"/>
    <col min="15617" max="15617" width="4.00390625" style="2" customWidth="1"/>
    <col min="15618" max="15618" width="27.28125" style="2" customWidth="1"/>
    <col min="15619" max="15619" width="11.7109375" style="2" customWidth="1"/>
    <col min="15620" max="15620" width="42.8515625" style="2" customWidth="1"/>
    <col min="15621" max="15872" width="9.140625" style="2" customWidth="1"/>
    <col min="15873" max="15873" width="4.00390625" style="2" customWidth="1"/>
    <col min="15874" max="15874" width="27.28125" style="2" customWidth="1"/>
    <col min="15875" max="15875" width="11.7109375" style="2" customWidth="1"/>
    <col min="15876" max="15876" width="42.8515625" style="2" customWidth="1"/>
    <col min="15877" max="16128" width="9.140625" style="2" customWidth="1"/>
    <col min="16129" max="16129" width="4.00390625" style="2" customWidth="1"/>
    <col min="16130" max="16130" width="27.28125" style="2" customWidth="1"/>
    <col min="16131" max="16131" width="11.7109375" style="2" customWidth="1"/>
    <col min="16132" max="16132" width="42.8515625" style="2" customWidth="1"/>
    <col min="16133" max="16384" width="9.140625" style="2" customWidth="1"/>
  </cols>
  <sheetData>
    <row r="1" spans="2:6" ht="12.75">
      <c r="B1" s="3" t="s">
        <v>590</v>
      </c>
      <c r="C1" s="4"/>
      <c r="D1" s="5"/>
      <c r="F1" s="6"/>
    </row>
    <row r="2" spans="1:4" ht="15">
      <c r="A2" s="4"/>
      <c r="B2" s="4"/>
      <c r="C2" s="5"/>
      <c r="D2" s="7"/>
    </row>
    <row r="3" spans="1:4" ht="12.75">
      <c r="A3" s="4"/>
      <c r="B3" s="8" t="s">
        <v>628</v>
      </c>
      <c r="D3" s="7"/>
    </row>
    <row r="4" spans="1:5" ht="15">
      <c r="A4" s="9"/>
      <c r="B4" s="10"/>
      <c r="C4" s="9"/>
      <c r="D4" s="11"/>
      <c r="E4" s="12"/>
    </row>
    <row r="5" spans="1:5" ht="15">
      <c r="A5" s="13" t="s">
        <v>591</v>
      </c>
      <c r="B5" s="4" t="s">
        <v>592</v>
      </c>
      <c r="C5" s="9"/>
      <c r="D5" s="121"/>
      <c r="E5" s="12"/>
    </row>
    <row r="6" spans="1:5" ht="15">
      <c r="A6" s="13" t="s">
        <v>593</v>
      </c>
      <c r="B6" s="4" t="s">
        <v>594</v>
      </c>
      <c r="C6" s="9"/>
      <c r="D6" s="121"/>
      <c r="E6" s="12"/>
    </row>
    <row r="7" spans="1:5" ht="15">
      <c r="A7" s="13" t="s">
        <v>595</v>
      </c>
      <c r="B7" s="4" t="s">
        <v>596</v>
      </c>
      <c r="C7" s="9"/>
      <c r="D7" s="121"/>
      <c r="E7" s="12"/>
    </row>
    <row r="8" spans="1:5" ht="15">
      <c r="A8" s="13" t="s">
        <v>597</v>
      </c>
      <c r="B8" s="4" t="s">
        <v>598</v>
      </c>
      <c r="C8" s="9"/>
      <c r="D8" s="121"/>
      <c r="E8" s="12"/>
    </row>
    <row r="9" spans="1:5" ht="15">
      <c r="A9" s="13" t="s">
        <v>599</v>
      </c>
      <c r="B9" s="4" t="s">
        <v>600</v>
      </c>
      <c r="C9" s="9"/>
      <c r="D9" s="121"/>
      <c r="E9" s="12"/>
    </row>
    <row r="10" spans="1:5" ht="15">
      <c r="A10" s="13" t="s">
        <v>601</v>
      </c>
      <c r="B10" s="4" t="s">
        <v>602</v>
      </c>
      <c r="C10" s="9"/>
      <c r="D10" s="121"/>
      <c r="E10" s="12"/>
    </row>
    <row r="11" spans="1:5" ht="15">
      <c r="A11" s="13" t="s">
        <v>603</v>
      </c>
      <c r="B11" s="4" t="s">
        <v>604</v>
      </c>
      <c r="C11" s="9"/>
      <c r="D11" s="121"/>
      <c r="E11" s="12"/>
    </row>
    <row r="12" spans="1:5" ht="15">
      <c r="A12" s="13" t="s">
        <v>605</v>
      </c>
      <c r="B12" s="4" t="s">
        <v>606</v>
      </c>
      <c r="C12" s="9"/>
      <c r="D12" s="121"/>
      <c r="E12" s="12"/>
    </row>
    <row r="13" spans="1:5" ht="15">
      <c r="A13" s="13" t="s">
        <v>607</v>
      </c>
      <c r="B13" s="14" t="s">
        <v>641</v>
      </c>
      <c r="C13" s="9"/>
      <c r="D13" s="11"/>
      <c r="E13" s="12"/>
    </row>
    <row r="14" spans="1:5" ht="15">
      <c r="A14" s="13"/>
      <c r="B14" s="14" t="s">
        <v>608</v>
      </c>
      <c r="C14" s="9"/>
      <c r="D14" s="11"/>
      <c r="E14" s="12"/>
    </row>
    <row r="15" spans="1:5" ht="15">
      <c r="A15" s="13"/>
      <c r="B15" s="4" t="s">
        <v>609</v>
      </c>
      <c r="C15" s="9"/>
      <c r="D15" s="11"/>
      <c r="E15" s="12"/>
    </row>
    <row r="16" spans="1:5" ht="15">
      <c r="A16" s="13"/>
      <c r="B16" s="14"/>
      <c r="C16" s="9"/>
      <c r="D16" s="11"/>
      <c r="E16" s="12"/>
    </row>
    <row r="17" spans="1:5" ht="15">
      <c r="A17" s="13" t="s">
        <v>610</v>
      </c>
      <c r="B17" s="4" t="s">
        <v>611</v>
      </c>
      <c r="C17" s="9"/>
      <c r="D17" s="122" t="s">
        <v>612</v>
      </c>
      <c r="E17" s="12"/>
    </row>
    <row r="18" spans="1:5" ht="15">
      <c r="A18" s="13"/>
      <c r="B18" s="15"/>
      <c r="C18" s="9"/>
      <c r="D18" s="11"/>
      <c r="E18" s="12"/>
    </row>
    <row r="19" spans="1:5" ht="15">
      <c r="A19" s="13" t="s">
        <v>613</v>
      </c>
      <c r="B19" s="4" t="s">
        <v>614</v>
      </c>
      <c r="C19" s="9"/>
      <c r="D19" s="11"/>
      <c r="E19" s="12"/>
    </row>
    <row r="20" spans="1:5" ht="15">
      <c r="A20" s="13"/>
      <c r="B20" s="15"/>
      <c r="C20" s="9"/>
      <c r="D20" s="11"/>
      <c r="E20" s="12"/>
    </row>
    <row r="21" spans="1:5" ht="15">
      <c r="A21" s="13" t="s">
        <v>615</v>
      </c>
      <c r="B21" s="4" t="s">
        <v>616</v>
      </c>
      <c r="C21" s="9"/>
      <c r="D21" s="11"/>
      <c r="E21" s="12"/>
    </row>
    <row r="22" spans="1:5" ht="15">
      <c r="A22" s="13"/>
      <c r="B22" s="10"/>
      <c r="C22" s="9"/>
      <c r="D22" s="11"/>
      <c r="E22" s="12"/>
    </row>
    <row r="23" spans="1:5" ht="15">
      <c r="A23" s="13" t="s">
        <v>617</v>
      </c>
      <c r="B23" s="4" t="s">
        <v>618</v>
      </c>
      <c r="C23" s="9"/>
      <c r="D23" s="11"/>
      <c r="E23" s="12"/>
    </row>
    <row r="24" spans="1:5" ht="15">
      <c r="A24" s="13"/>
      <c r="B24" s="4" t="s">
        <v>619</v>
      </c>
      <c r="C24" s="9"/>
      <c r="D24" s="11"/>
      <c r="E24" s="12"/>
    </row>
    <row r="25" spans="1:5" ht="15">
      <c r="A25" s="13"/>
      <c r="B25" s="10"/>
      <c r="C25" s="9"/>
      <c r="D25" s="11"/>
      <c r="E25" s="12"/>
    </row>
    <row r="26" spans="1:5" ht="15">
      <c r="A26" s="13" t="s">
        <v>620</v>
      </c>
      <c r="B26" s="14" t="s">
        <v>621</v>
      </c>
      <c r="C26" s="9"/>
      <c r="D26" s="11"/>
      <c r="E26" s="12"/>
    </row>
    <row r="27" spans="1:5" ht="15">
      <c r="A27" s="16">
        <v>1</v>
      </c>
      <c r="B27" s="10" t="s">
        <v>629</v>
      </c>
      <c r="C27" s="17">
        <f>+'941-SALVETE'!I23</f>
        <v>0</v>
      </c>
      <c r="D27" s="11"/>
      <c r="E27" s="12"/>
    </row>
    <row r="28" spans="1:5" ht="15">
      <c r="A28" s="16">
        <v>2</v>
      </c>
      <c r="B28" s="10" t="s">
        <v>633</v>
      </c>
      <c r="C28" s="17">
        <f>+'942-RUČNICI,ROLE'!O25</f>
        <v>0</v>
      </c>
      <c r="D28" s="11"/>
      <c r="E28" s="12"/>
    </row>
    <row r="29" spans="1:5" ht="15">
      <c r="A29" s="16">
        <v>3</v>
      </c>
      <c r="B29" s="10" t="s">
        <v>630</v>
      </c>
      <c r="C29" s="17">
        <f>+'943-TOAL.PAPIR'!P17</f>
        <v>0</v>
      </c>
      <c r="D29" s="11"/>
      <c r="E29" s="12"/>
    </row>
    <row r="30" spans="1:5" ht="15">
      <c r="A30" s="16">
        <v>4</v>
      </c>
      <c r="B30" s="10" t="s">
        <v>631</v>
      </c>
      <c r="C30" s="17">
        <f>+'944-KART.KUTIJE'!J45</f>
        <v>0</v>
      </c>
      <c r="D30" s="11"/>
      <c r="E30" s="12"/>
    </row>
    <row r="31" spans="1:5" ht="15">
      <c r="A31" s="16">
        <v>5</v>
      </c>
      <c r="B31" s="10" t="s">
        <v>632</v>
      </c>
      <c r="C31" s="17">
        <f>+'951-VREĆE '!J55</f>
        <v>0</v>
      </c>
      <c r="D31" s="11"/>
      <c r="E31" s="12"/>
    </row>
    <row r="32" spans="1:5" ht="15">
      <c r="A32" s="16">
        <v>6</v>
      </c>
      <c r="B32" s="10" t="s">
        <v>634</v>
      </c>
      <c r="C32" s="17">
        <f>+'952-PRIBOR ZA JELO '!K173</f>
        <v>0</v>
      </c>
      <c r="D32" s="11"/>
      <c r="E32" s="12"/>
    </row>
    <row r="33" spans="1:5" ht="15">
      <c r="A33" s="16">
        <v>7</v>
      </c>
      <c r="B33" s="10" t="s">
        <v>635</v>
      </c>
      <c r="C33" s="17">
        <f>+'953-FOLIJE'!I23</f>
        <v>0</v>
      </c>
      <c r="D33" s="11"/>
      <c r="E33" s="12"/>
    </row>
    <row r="34" spans="1:5" ht="15">
      <c r="A34" s="16">
        <v>8</v>
      </c>
      <c r="B34" s="10" t="s">
        <v>636</v>
      </c>
      <c r="C34" s="17">
        <f>+'903-PRIBOR ZA PRANJE I ČIŠĆ.'!I161</f>
        <v>0</v>
      </c>
      <c r="D34" s="11"/>
      <c r="E34" s="12"/>
    </row>
    <row r="35" spans="1:5" ht="15">
      <c r="A35" s="16">
        <v>9</v>
      </c>
      <c r="B35" s="10" t="s">
        <v>637</v>
      </c>
      <c r="C35" s="17">
        <f>+'910-OSTALI POTROŠNI MAT.'!J65</f>
        <v>0</v>
      </c>
      <c r="D35" s="11"/>
      <c r="E35" s="12"/>
    </row>
    <row r="36" spans="1:5" ht="15">
      <c r="A36" s="13"/>
      <c r="B36" s="14" t="s">
        <v>300</v>
      </c>
      <c r="C36" s="18">
        <f>SUM(C27:C35)</f>
        <v>0</v>
      </c>
      <c r="D36" s="11"/>
      <c r="E36" s="12"/>
    </row>
    <row r="37" spans="1:5" ht="15">
      <c r="A37" s="13"/>
      <c r="B37" s="14"/>
      <c r="C37" s="9"/>
      <c r="D37" s="11"/>
      <c r="E37" s="12"/>
    </row>
    <row r="38" spans="1:5" ht="15">
      <c r="A38" s="13"/>
      <c r="B38" s="14"/>
      <c r="C38" s="9"/>
      <c r="D38" s="11"/>
      <c r="E38" s="12"/>
    </row>
    <row r="39" spans="1:5" ht="15">
      <c r="A39" s="13"/>
      <c r="B39" s="10"/>
      <c r="C39" s="9"/>
      <c r="D39" s="11"/>
      <c r="E39" s="12"/>
    </row>
    <row r="40" spans="1:5" ht="15">
      <c r="A40" s="19" t="s">
        <v>622</v>
      </c>
      <c r="B40" s="9"/>
      <c r="C40" s="11"/>
      <c r="E40" s="12"/>
    </row>
    <row r="41" spans="1:5" ht="15">
      <c r="A41" s="19" t="s">
        <v>623</v>
      </c>
      <c r="B41" s="10"/>
      <c r="C41" s="11"/>
      <c r="E41" s="10"/>
    </row>
    <row r="42" spans="1:5" ht="15">
      <c r="A42" s="20"/>
      <c r="B42" s="10"/>
      <c r="C42" s="9"/>
      <c r="D42" s="11"/>
      <c r="E42" s="4"/>
    </row>
    <row r="43" spans="1:5" ht="15">
      <c r="A43" s="19"/>
      <c r="B43" s="10"/>
      <c r="C43" s="9"/>
      <c r="D43" s="11"/>
      <c r="E43" s="5"/>
    </row>
    <row r="44" spans="1:5" ht="15">
      <c r="A44" s="9"/>
      <c r="B44" s="14"/>
      <c r="C44" s="9"/>
      <c r="D44" s="11"/>
      <c r="E44" s="5"/>
    </row>
    <row r="45" spans="1:5" ht="15">
      <c r="A45" s="14" t="s">
        <v>624</v>
      </c>
      <c r="C45" s="123"/>
      <c r="E45" s="5"/>
    </row>
    <row r="46" spans="1:5" ht="15">
      <c r="A46" s="9"/>
      <c r="B46" s="14"/>
      <c r="C46" s="9"/>
      <c r="D46" s="11"/>
      <c r="E46" s="5"/>
    </row>
    <row r="47" ht="15">
      <c r="D47" s="21" t="s">
        <v>625</v>
      </c>
    </row>
    <row r="48" spans="4:6" ht="15">
      <c r="D48" s="22"/>
      <c r="E48" s="22"/>
      <c r="F48" s="22"/>
    </row>
    <row r="49" spans="4:6" ht="15">
      <c r="D49" s="22" t="s">
        <v>626</v>
      </c>
      <c r="E49" s="22"/>
      <c r="F49" s="22"/>
    </row>
    <row r="50" spans="4:6" ht="15">
      <c r="D50" s="23" t="s">
        <v>627</v>
      </c>
      <c r="E50" s="22"/>
      <c r="F50" s="22"/>
    </row>
    <row r="51" spans="5:6" ht="15">
      <c r="E51" s="22"/>
      <c r="F51" s="22"/>
    </row>
    <row r="52" spans="4:6" ht="15">
      <c r="D52" s="22"/>
      <c r="E52" s="22"/>
      <c r="F52" s="22"/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2:K72"/>
  <sheetViews>
    <sheetView workbookViewId="0" topLeftCell="A28">
      <selection activeCell="I19" sqref="I19"/>
    </sheetView>
  </sheetViews>
  <sheetFormatPr defaultColWidth="9.140625" defaultRowHeight="15"/>
  <cols>
    <col min="1" max="1" width="4.57421875" style="172" customWidth="1"/>
    <col min="2" max="2" width="10.57421875" style="26" customWidth="1"/>
    <col min="3" max="3" width="57.00390625" style="26" hidden="1" customWidth="1"/>
    <col min="4" max="4" width="55.28125" style="26" hidden="1" customWidth="1"/>
    <col min="5" max="5" width="46.57421875" style="26" bestFit="1" customWidth="1"/>
    <col min="6" max="6" width="9.140625" style="27" customWidth="1"/>
    <col min="7" max="7" width="16.421875" style="56" customWidth="1"/>
    <col min="8" max="8" width="20.7109375" style="187" customWidth="1"/>
    <col min="9" max="9" width="25.57421875" style="50" customWidth="1"/>
    <col min="10" max="10" width="16.28125" style="26" customWidth="1"/>
    <col min="11" max="11" width="16.28125" style="50" customWidth="1"/>
    <col min="12" max="16384" width="9.140625" style="26" customWidth="1"/>
  </cols>
  <sheetData>
    <row r="1" ht="8.25" customHeight="1"/>
    <row r="2" spans="1:5" ht="12.75" thickBot="1">
      <c r="A2" s="197" t="s">
        <v>526</v>
      </c>
      <c r="B2" s="198"/>
      <c r="C2" s="198"/>
      <c r="D2" s="199"/>
      <c r="E2" s="199"/>
    </row>
    <row r="3" spans="1:11" s="94" customFormat="1" ht="60" customHeight="1" thickBot="1">
      <c r="A3" s="176" t="s">
        <v>190</v>
      </c>
      <c r="B3" s="177" t="s">
        <v>191</v>
      </c>
      <c r="C3" s="177" t="s">
        <v>12</v>
      </c>
      <c r="D3" s="177" t="s">
        <v>12</v>
      </c>
      <c r="E3" s="200" t="s">
        <v>192</v>
      </c>
      <c r="F3" s="74" t="s">
        <v>308</v>
      </c>
      <c r="G3" s="84" t="s">
        <v>646</v>
      </c>
      <c r="H3" s="106" t="s">
        <v>192</v>
      </c>
      <c r="I3" s="106" t="s">
        <v>213</v>
      </c>
      <c r="J3" s="75" t="s">
        <v>638</v>
      </c>
      <c r="K3" s="193" t="s">
        <v>214</v>
      </c>
    </row>
    <row r="4" spans="1:11" ht="15">
      <c r="A4" s="201">
        <v>1</v>
      </c>
      <c r="B4" s="39" t="str">
        <f>LEFT(D4,7)</f>
        <v>9100007</v>
      </c>
      <c r="C4" s="39"/>
      <c r="D4" s="202" t="s">
        <v>527</v>
      </c>
      <c r="E4" s="202" t="str">
        <f>RIGHT(D4,LEN(D4)-FIND("-",D4)-1)</f>
        <v>INSEKT.PIPS KILL 500ml SPRAY - KOM</v>
      </c>
      <c r="F4" s="77">
        <v>143</v>
      </c>
      <c r="G4" s="208"/>
      <c r="H4" s="209"/>
      <c r="I4" s="58"/>
      <c r="J4" s="203">
        <f>F4*G4</f>
        <v>0</v>
      </c>
      <c r="K4" s="210"/>
    </row>
    <row r="5" spans="1:11" ht="15">
      <c r="A5" s="182">
        <v>2</v>
      </c>
      <c r="B5" s="43" t="str">
        <f aca="true" t="shared" si="0" ref="B5:B51">LEFT(D5,7)</f>
        <v>9100010</v>
      </c>
      <c r="C5" s="43"/>
      <c r="D5" s="183" t="s">
        <v>528</v>
      </c>
      <c r="E5" s="183" t="str">
        <f aca="true" t="shared" si="1" ref="E5:E51">RIGHT(D5,LEN(D5)-FIND("-",D5)-1)</f>
        <v>GLADE 300ml SPRAY - KOM</v>
      </c>
      <c r="F5" s="80">
        <v>30</v>
      </c>
      <c r="G5" s="86"/>
      <c r="H5" s="190"/>
      <c r="I5" s="59"/>
      <c r="J5" s="204">
        <f aca="true" t="shared" si="2" ref="J5:J51">F5*G5</f>
        <v>0</v>
      </c>
      <c r="K5" s="195"/>
    </row>
    <row r="6" spans="1:11" ht="15">
      <c r="A6" s="182">
        <v>3</v>
      </c>
      <c r="B6" s="43" t="str">
        <f t="shared" si="0"/>
        <v>9100011</v>
      </c>
      <c r="C6" s="43"/>
      <c r="D6" s="183" t="s">
        <v>529</v>
      </c>
      <c r="E6" s="183" t="str">
        <f t="shared" si="1"/>
        <v>SVIJEĆA KONUSNA BIJELA - KOM</v>
      </c>
      <c r="F6" s="80">
        <v>1300</v>
      </c>
      <c r="G6" s="86"/>
      <c r="H6" s="190"/>
      <c r="I6" s="59"/>
      <c r="J6" s="204">
        <f t="shared" si="2"/>
        <v>0</v>
      </c>
      <c r="K6" s="195"/>
    </row>
    <row r="7" spans="1:11" ht="15">
      <c r="A7" s="182">
        <v>4</v>
      </c>
      <c r="B7" s="43" t="str">
        <f t="shared" si="0"/>
        <v>9100013</v>
      </c>
      <c r="C7" s="43"/>
      <c r="D7" s="183" t="s">
        <v>530</v>
      </c>
      <c r="E7" s="183" t="str">
        <f t="shared" si="1"/>
        <v>SVIJEĆA KONUSNA MARELICA - KOM</v>
      </c>
      <c r="F7" s="80">
        <v>550</v>
      </c>
      <c r="G7" s="86"/>
      <c r="H7" s="190"/>
      <c r="I7" s="59"/>
      <c r="J7" s="204">
        <f t="shared" si="2"/>
        <v>0</v>
      </c>
      <c r="K7" s="195"/>
    </row>
    <row r="8" spans="1:11" ht="15">
      <c r="A8" s="182">
        <v>5</v>
      </c>
      <c r="B8" s="43" t="str">
        <f t="shared" si="0"/>
        <v>9100018</v>
      </c>
      <c r="C8" s="43"/>
      <c r="D8" s="183" t="s">
        <v>531</v>
      </c>
      <c r="E8" s="183" t="str">
        <f t="shared" si="1"/>
        <v>AMBIPUR WC FLUSH KOMPLET - KOM</v>
      </c>
      <c r="F8" s="80">
        <v>38</v>
      </c>
      <c r="G8" s="86"/>
      <c r="H8" s="190"/>
      <c r="I8" s="59"/>
      <c r="J8" s="204">
        <f t="shared" si="2"/>
        <v>0</v>
      </c>
      <c r="K8" s="195"/>
    </row>
    <row r="9" spans="1:11" ht="15">
      <c r="A9" s="182">
        <v>6</v>
      </c>
      <c r="B9" s="43" t="str">
        <f t="shared" si="0"/>
        <v>9100019</v>
      </c>
      <c r="C9" s="43"/>
      <c r="D9" s="183" t="s">
        <v>532</v>
      </c>
      <c r="E9" s="183" t="str">
        <f t="shared" si="1"/>
        <v>ŠPAGA TANKA ZA PEČENJE - KOM</v>
      </c>
      <c r="F9" s="80">
        <v>67</v>
      </c>
      <c r="G9" s="86"/>
      <c r="H9" s="190"/>
      <c r="I9" s="59"/>
      <c r="J9" s="204">
        <f t="shared" si="2"/>
        <v>0</v>
      </c>
      <c r="K9" s="195"/>
    </row>
    <row r="10" spans="1:11" ht="15">
      <c r="A10" s="182">
        <v>7</v>
      </c>
      <c r="B10" s="43" t="str">
        <f t="shared" si="0"/>
        <v>9100025</v>
      </c>
      <c r="C10" s="43"/>
      <c r="D10" s="183" t="s">
        <v>533</v>
      </c>
      <c r="E10" s="183" t="str">
        <f t="shared" si="1"/>
        <v>INSEK.PIPS FORTE 300ml - KOM</v>
      </c>
      <c r="F10" s="80">
        <v>46</v>
      </c>
      <c r="G10" s="86"/>
      <c r="H10" s="190"/>
      <c r="I10" s="59"/>
      <c r="J10" s="204">
        <f t="shared" si="2"/>
        <v>0</v>
      </c>
      <c r="K10" s="195"/>
    </row>
    <row r="11" spans="1:11" ht="15">
      <c r="A11" s="182">
        <v>8</v>
      </c>
      <c r="B11" s="43" t="str">
        <f t="shared" si="0"/>
        <v>9100026</v>
      </c>
      <c r="C11" s="43"/>
      <c r="D11" s="183" t="s">
        <v>534</v>
      </c>
      <c r="E11" s="183" t="str">
        <f t="shared" si="1"/>
        <v>INSEKTICID BIOKILL MRAVI ŽOHARI PUMP/SPR - KOM</v>
      </c>
      <c r="F11" s="80">
        <v>88</v>
      </c>
      <c r="G11" s="86"/>
      <c r="H11" s="190"/>
      <c r="I11" s="59"/>
      <c r="J11" s="204">
        <f t="shared" si="2"/>
        <v>0</v>
      </c>
      <c r="K11" s="195"/>
    </row>
    <row r="12" spans="1:11" ht="15">
      <c r="A12" s="182">
        <v>9</v>
      </c>
      <c r="B12" s="43" t="str">
        <f t="shared" si="0"/>
        <v>9100028</v>
      </c>
      <c r="C12" s="43"/>
      <c r="D12" s="183" t="s">
        <v>535</v>
      </c>
      <c r="E12" s="183" t="str">
        <f t="shared" si="1"/>
        <v>SVIJEĆA KONUSNA KREM-ŠAMPANJ. - KOM</v>
      </c>
      <c r="F12" s="80">
        <v>580</v>
      </c>
      <c r="G12" s="86"/>
      <c r="H12" s="190"/>
      <c r="I12" s="59"/>
      <c r="J12" s="204">
        <f t="shared" si="2"/>
        <v>0</v>
      </c>
      <c r="K12" s="195"/>
    </row>
    <row r="13" spans="1:11" ht="15">
      <c r="A13" s="182">
        <v>10</v>
      </c>
      <c r="B13" s="43" t="str">
        <f t="shared" si="0"/>
        <v>9100030</v>
      </c>
      <c r="C13" s="43"/>
      <c r="D13" s="183" t="s">
        <v>536</v>
      </c>
      <c r="E13" s="183" t="str">
        <f t="shared" si="1"/>
        <v>AMBIPUR 25ml REFILL - KOM</v>
      </c>
      <c r="F13" s="80">
        <v>0</v>
      </c>
      <c r="G13" s="86"/>
      <c r="H13" s="190"/>
      <c r="I13" s="59"/>
      <c r="J13" s="204">
        <f t="shared" si="2"/>
        <v>0</v>
      </c>
      <c r="K13" s="195"/>
    </row>
    <row r="14" spans="1:11" ht="15">
      <c r="A14" s="182">
        <v>11</v>
      </c>
      <c r="B14" s="43" t="str">
        <f t="shared" si="0"/>
        <v>9100031</v>
      </c>
      <c r="C14" s="43"/>
      <c r="D14" s="183" t="s">
        <v>537</v>
      </c>
      <c r="E14" s="183" t="str">
        <f t="shared" si="1"/>
        <v>INSEK.BIOKILL 500ml PUMPICA - KOM</v>
      </c>
      <c r="F14" s="80">
        <v>34</v>
      </c>
      <c r="G14" s="86"/>
      <c r="H14" s="190"/>
      <c r="I14" s="59"/>
      <c r="J14" s="204">
        <f t="shared" si="2"/>
        <v>0</v>
      </c>
      <c r="K14" s="195"/>
    </row>
    <row r="15" spans="1:11" ht="15">
      <c r="A15" s="182">
        <v>12</v>
      </c>
      <c r="B15" s="43" t="str">
        <f t="shared" si="0"/>
        <v>9100033</v>
      </c>
      <c r="C15" s="43"/>
      <c r="D15" s="183" t="s">
        <v>538</v>
      </c>
      <c r="E15" s="183" t="str">
        <f t="shared" si="1"/>
        <v>DESTILIRANA VODA 1/1 - KOM</v>
      </c>
      <c r="F15" s="80">
        <v>10</v>
      </c>
      <c r="G15" s="86"/>
      <c r="H15" s="190"/>
      <c r="I15" s="59"/>
      <c r="J15" s="204">
        <f t="shared" si="2"/>
        <v>0</v>
      </c>
      <c r="K15" s="195"/>
    </row>
    <row r="16" spans="1:11" ht="15">
      <c r="A16" s="182">
        <v>13</v>
      </c>
      <c r="B16" s="43" t="str">
        <f t="shared" si="0"/>
        <v>9100034</v>
      </c>
      <c r="C16" s="43"/>
      <c r="D16" s="183" t="s">
        <v>539</v>
      </c>
      <c r="E16" s="183" t="str">
        <f t="shared" si="1"/>
        <v>DESTILIRANA VODA 5L - KOM</v>
      </c>
      <c r="F16" s="80">
        <v>694</v>
      </c>
      <c r="G16" s="86"/>
      <c r="H16" s="190"/>
      <c r="I16" s="59"/>
      <c r="J16" s="204">
        <f t="shared" si="2"/>
        <v>0</v>
      </c>
      <c r="K16" s="195"/>
    </row>
    <row r="17" spans="1:11" ht="15">
      <c r="A17" s="182">
        <v>14</v>
      </c>
      <c r="B17" s="43" t="str">
        <f t="shared" si="0"/>
        <v>9100038</v>
      </c>
      <c r="C17" s="43"/>
      <c r="D17" s="183" t="s">
        <v>540</v>
      </c>
      <c r="E17" s="183" t="str">
        <f t="shared" si="1"/>
        <v>GEL ZA GRIJANJE 200G - KOM</v>
      </c>
      <c r="F17" s="80">
        <v>9426</v>
      </c>
      <c r="G17" s="86"/>
      <c r="H17" s="190"/>
      <c r="I17" s="59"/>
      <c r="J17" s="204">
        <f t="shared" si="2"/>
        <v>0</v>
      </c>
      <c r="K17" s="195"/>
    </row>
    <row r="18" spans="1:11" ht="15">
      <c r="A18" s="182">
        <v>15</v>
      </c>
      <c r="B18" s="43" t="str">
        <f t="shared" si="0"/>
        <v>9100044</v>
      </c>
      <c r="C18" s="43"/>
      <c r="D18" s="183" t="s">
        <v>541</v>
      </c>
      <c r="E18" s="183" t="str">
        <f t="shared" si="1"/>
        <v>OSVJEŽIVAČ AIRWICK APARAT+REFFIL - KOM</v>
      </c>
      <c r="F18" s="80">
        <v>18</v>
      </c>
      <c r="G18" s="86"/>
      <c r="H18" s="190"/>
      <c r="I18" s="59"/>
      <c r="J18" s="204">
        <f t="shared" si="2"/>
        <v>0</v>
      </c>
      <c r="K18" s="195"/>
    </row>
    <row r="19" spans="1:11" ht="15">
      <c r="A19" s="182">
        <v>16</v>
      </c>
      <c r="B19" s="43" t="str">
        <f t="shared" si="0"/>
        <v>9100045</v>
      </c>
      <c r="C19" s="43"/>
      <c r="D19" s="183" t="s">
        <v>542</v>
      </c>
      <c r="E19" s="183" t="str">
        <f t="shared" si="1"/>
        <v>MREŽICA ZA PISOAR WAVE SCREEN-JABUKA - KOM</v>
      </c>
      <c r="F19" s="80">
        <v>501</v>
      </c>
      <c r="G19" s="86"/>
      <c r="H19" s="190"/>
      <c r="I19" s="59"/>
      <c r="J19" s="204">
        <f t="shared" si="2"/>
        <v>0</v>
      </c>
      <c r="K19" s="195"/>
    </row>
    <row r="20" spans="1:11" ht="15">
      <c r="A20" s="182">
        <v>17</v>
      </c>
      <c r="B20" s="43" t="str">
        <f t="shared" si="0"/>
        <v>9100046</v>
      </c>
      <c r="C20" s="43"/>
      <c r="D20" s="183" t="s">
        <v>543</v>
      </c>
      <c r="E20" s="183" t="str">
        <f t="shared" si="1"/>
        <v>MREŽICA ZA PISOAR WAVE SCREEN- MANGO - KOM</v>
      </c>
      <c r="F20" s="80">
        <v>641</v>
      </c>
      <c r="G20" s="86"/>
      <c r="H20" s="190"/>
      <c r="I20" s="59"/>
      <c r="J20" s="204">
        <f t="shared" si="2"/>
        <v>0</v>
      </c>
      <c r="K20" s="195"/>
    </row>
    <row r="21" spans="1:11" ht="15">
      <c r="A21" s="182">
        <v>18</v>
      </c>
      <c r="B21" s="43" t="str">
        <f t="shared" si="0"/>
        <v>9100047</v>
      </c>
      <c r="C21" s="43"/>
      <c r="D21" s="183" t="s">
        <v>544</v>
      </c>
      <c r="E21" s="183" t="str">
        <f t="shared" si="1"/>
        <v>OSVJEŽIVAČ AIRWICK 250 ML REFILL - KOM</v>
      </c>
      <c r="F21" s="80">
        <v>12</v>
      </c>
      <c r="G21" s="86"/>
      <c r="H21" s="190"/>
      <c r="I21" s="59"/>
      <c r="J21" s="204">
        <f t="shared" si="2"/>
        <v>0</v>
      </c>
      <c r="K21" s="195"/>
    </row>
    <row r="22" spans="1:11" ht="15">
      <c r="A22" s="182">
        <v>19</v>
      </c>
      <c r="B22" s="43" t="str">
        <f t="shared" si="0"/>
        <v>9100048</v>
      </c>
      <c r="C22" s="43"/>
      <c r="D22" s="183" t="s">
        <v>545</v>
      </c>
      <c r="E22" s="183" t="str">
        <f t="shared" si="1"/>
        <v>SVIJEĆE LUČICE  100/1 - PAK</v>
      </c>
      <c r="F22" s="80">
        <v>658</v>
      </c>
      <c r="G22" s="86"/>
      <c r="H22" s="190"/>
      <c r="I22" s="59"/>
      <c r="J22" s="204">
        <f t="shared" si="2"/>
        <v>0</v>
      </c>
      <c r="K22" s="195"/>
    </row>
    <row r="23" spans="1:11" ht="15">
      <c r="A23" s="182">
        <v>20</v>
      </c>
      <c r="B23" s="43" t="str">
        <f t="shared" si="0"/>
        <v>9100050</v>
      </c>
      <c r="C23" s="43"/>
      <c r="D23" s="183" t="s">
        <v>546</v>
      </c>
      <c r="E23" s="183" t="str">
        <f t="shared" si="1"/>
        <v>DEKORACIJE ZA ARANŽMANE - KOM</v>
      </c>
      <c r="F23" s="80">
        <v>114</v>
      </c>
      <c r="G23" s="86"/>
      <c r="H23" s="190"/>
      <c r="I23" s="59"/>
      <c r="J23" s="204">
        <f t="shared" si="2"/>
        <v>0</v>
      </c>
      <c r="K23" s="195"/>
    </row>
    <row r="24" spans="1:11" ht="15">
      <c r="A24" s="182">
        <v>21</v>
      </c>
      <c r="B24" s="43" t="str">
        <f t="shared" si="0"/>
        <v>9100051</v>
      </c>
      <c r="C24" s="43"/>
      <c r="D24" s="183" t="s">
        <v>547</v>
      </c>
      <c r="E24" s="183" t="str">
        <f t="shared" si="1"/>
        <v>SVIJEĆE PLIVAJUĆE 25/1 - PAK</v>
      </c>
      <c r="F24" s="80">
        <v>40</v>
      </c>
      <c r="G24" s="86"/>
      <c r="H24" s="190"/>
      <c r="I24" s="59"/>
      <c r="J24" s="204">
        <f t="shared" si="2"/>
        <v>0</v>
      </c>
      <c r="K24" s="195"/>
    </row>
    <row r="25" spans="1:11" ht="15">
      <c r="A25" s="182">
        <v>22</v>
      </c>
      <c r="B25" s="43" t="str">
        <f t="shared" si="0"/>
        <v>9100052</v>
      </c>
      <c r="C25" s="43"/>
      <c r="D25" s="183" t="s">
        <v>548</v>
      </c>
      <c r="E25" s="183" t="str">
        <f t="shared" si="1"/>
        <v>OSVJEŽIVAČ AMBIPUR - KOM</v>
      </c>
      <c r="F25" s="80">
        <v>1</v>
      </c>
      <c r="G25" s="86"/>
      <c r="H25" s="190"/>
      <c r="I25" s="59"/>
      <c r="J25" s="204">
        <f t="shared" si="2"/>
        <v>0</v>
      </c>
      <c r="K25" s="195"/>
    </row>
    <row r="26" spans="1:11" ht="15">
      <c r="A26" s="182">
        <v>23</v>
      </c>
      <c r="B26" s="43" t="str">
        <f t="shared" si="0"/>
        <v>9100057</v>
      </c>
      <c r="C26" s="43"/>
      <c r="D26" s="183" t="s">
        <v>549</v>
      </c>
      <c r="E26" s="183" t="str">
        <f t="shared" si="1"/>
        <v>SVJEŽE CVIJEĆE - KOM</v>
      </c>
      <c r="F26" s="80">
        <v>16697.5</v>
      </c>
      <c r="G26" s="86"/>
      <c r="H26" s="190"/>
      <c r="I26" s="59"/>
      <c r="J26" s="204">
        <f t="shared" si="2"/>
        <v>0</v>
      </c>
      <c r="K26" s="195"/>
    </row>
    <row r="27" spans="1:11" ht="15">
      <c r="A27" s="182">
        <v>24</v>
      </c>
      <c r="B27" s="43" t="str">
        <f t="shared" si="0"/>
        <v>9100061</v>
      </c>
      <c r="C27" s="43"/>
      <c r="D27" s="183" t="s">
        <v>550</v>
      </c>
      <c r="E27" s="183" t="str">
        <f t="shared" si="1"/>
        <v>MIRIS XENSE RAIN 750MLX12 - KOM</v>
      </c>
      <c r="F27" s="80">
        <v>4</v>
      </c>
      <c r="G27" s="86"/>
      <c r="H27" s="190"/>
      <c r="I27" s="59"/>
      <c r="J27" s="204">
        <f t="shared" si="2"/>
        <v>0</v>
      </c>
      <c r="K27" s="195"/>
    </row>
    <row r="28" spans="1:11" ht="15">
      <c r="A28" s="182">
        <v>25</v>
      </c>
      <c r="B28" s="43" t="str">
        <f t="shared" si="0"/>
        <v>9100070</v>
      </c>
      <c r="C28" s="43"/>
      <c r="D28" s="183" t="s">
        <v>551</v>
      </c>
      <c r="E28" s="183" t="str">
        <f t="shared" si="1"/>
        <v>SVIJEĆE ROĐENDANSKE 12/1+PODSTOLJE - PAK</v>
      </c>
      <c r="F28" s="80">
        <v>2</v>
      </c>
      <c r="G28" s="86"/>
      <c r="H28" s="190"/>
      <c r="I28" s="59"/>
      <c r="J28" s="204">
        <f t="shared" si="2"/>
        <v>0</v>
      </c>
      <c r="K28" s="195"/>
    </row>
    <row r="29" spans="1:11" ht="15">
      <c r="A29" s="182">
        <v>26</v>
      </c>
      <c r="B29" s="43" t="str">
        <f t="shared" si="0"/>
        <v>9100077</v>
      </c>
      <c r="C29" s="43"/>
      <c r="D29" s="183" t="s">
        <v>552</v>
      </c>
      <c r="E29" s="183" t="str">
        <f t="shared" si="1"/>
        <v>MIRIS ZA USISAVAČE 1/50 - KOM</v>
      </c>
      <c r="F29" s="80">
        <v>2303</v>
      </c>
      <c r="G29" s="86"/>
      <c r="H29" s="190"/>
      <c r="I29" s="59"/>
      <c r="J29" s="204">
        <f t="shared" si="2"/>
        <v>0</v>
      </c>
      <c r="K29" s="195"/>
    </row>
    <row r="30" spans="1:11" ht="15">
      <c r="A30" s="182">
        <v>27</v>
      </c>
      <c r="B30" s="43" t="str">
        <f t="shared" si="0"/>
        <v>9100087</v>
      </c>
      <c r="C30" s="43"/>
      <c r="D30" s="183" t="s">
        <v>553</v>
      </c>
      <c r="E30" s="183" t="str">
        <f t="shared" si="1"/>
        <v>MIRIS 75ML - KOM</v>
      </c>
      <c r="F30" s="80">
        <v>193</v>
      </c>
      <c r="G30" s="86"/>
      <c r="H30" s="190"/>
      <c r="I30" s="59"/>
      <c r="J30" s="204">
        <f t="shared" si="2"/>
        <v>0</v>
      </c>
      <c r="K30" s="195"/>
    </row>
    <row r="31" spans="1:11" ht="15">
      <c r="A31" s="182">
        <v>28</v>
      </c>
      <c r="B31" s="43" t="str">
        <f t="shared" si="0"/>
        <v>9100098</v>
      </c>
      <c r="C31" s="43"/>
      <c r="D31" s="183" t="s">
        <v>554</v>
      </c>
      <c r="E31" s="183" t="str">
        <f t="shared" si="1"/>
        <v>MREŽICA ZA PISOAR WAVE SCREEN-MINT - KOM</v>
      </c>
      <c r="F31" s="80">
        <v>96</v>
      </c>
      <c r="G31" s="86"/>
      <c r="H31" s="190"/>
      <c r="I31" s="59"/>
      <c r="J31" s="204">
        <f t="shared" si="2"/>
        <v>0</v>
      </c>
      <c r="K31" s="195"/>
    </row>
    <row r="32" spans="1:11" ht="15">
      <c r="A32" s="182">
        <v>29</v>
      </c>
      <c r="B32" s="43" t="str">
        <f t="shared" si="0"/>
        <v>9100100</v>
      </c>
      <c r="C32" s="43"/>
      <c r="D32" s="183" t="s">
        <v>555</v>
      </c>
      <c r="E32" s="183" t="str">
        <f t="shared" si="1"/>
        <v>SVIJEĆE ROĐENDANSKE 24/1 - PAK</v>
      </c>
      <c r="F32" s="80">
        <v>12</v>
      </c>
      <c r="G32" s="86"/>
      <c r="H32" s="190"/>
      <c r="I32" s="59"/>
      <c r="J32" s="204">
        <f t="shared" si="2"/>
        <v>0</v>
      </c>
      <c r="K32" s="195"/>
    </row>
    <row r="33" spans="1:11" ht="15">
      <c r="A33" s="182">
        <v>30</v>
      </c>
      <c r="B33" s="43" t="str">
        <f t="shared" si="0"/>
        <v>9100101</v>
      </c>
      <c r="C33" s="43"/>
      <c r="D33" s="183" t="s">
        <v>556</v>
      </c>
      <c r="E33" s="183" t="str">
        <f t="shared" si="1"/>
        <v>SVIJEĆA PRSKALICA ZA TORTU 16CM 12/1 45s - PAK</v>
      </c>
      <c r="F33" s="80">
        <v>49</v>
      </c>
      <c r="G33" s="86"/>
      <c r="H33" s="190"/>
      <c r="I33" s="59"/>
      <c r="J33" s="204">
        <f t="shared" si="2"/>
        <v>0</v>
      </c>
      <c r="K33" s="195"/>
    </row>
    <row r="34" spans="1:11" ht="15">
      <c r="A34" s="182">
        <v>31</v>
      </c>
      <c r="B34" s="43" t="str">
        <f t="shared" si="0"/>
        <v>9100126</v>
      </c>
      <c r="C34" s="43"/>
      <c r="D34" s="183" t="s">
        <v>557</v>
      </c>
      <c r="E34" s="183" t="str">
        <f t="shared" si="1"/>
        <v>TRAKA DYMO 12MMx7M CRNO-PROZIRNA - KOM</v>
      </c>
      <c r="F34" s="80">
        <v>2</v>
      </c>
      <c r="G34" s="86"/>
      <c r="H34" s="190"/>
      <c r="I34" s="59"/>
      <c r="J34" s="204">
        <f t="shared" si="2"/>
        <v>0</v>
      </c>
      <c r="K34" s="195"/>
    </row>
    <row r="35" spans="1:11" ht="15">
      <c r="A35" s="182">
        <v>32</v>
      </c>
      <c r="B35" s="43" t="str">
        <f t="shared" si="0"/>
        <v>9100143</v>
      </c>
      <c r="C35" s="43"/>
      <c r="D35" s="183" t="s">
        <v>558</v>
      </c>
      <c r="E35" s="183" t="str">
        <f t="shared" si="1"/>
        <v>SVIJEĆA KONUS NEKAPAJUĆA BIJELA - KOM</v>
      </c>
      <c r="F35" s="80">
        <v>882</v>
      </c>
      <c r="G35" s="86"/>
      <c r="H35" s="190"/>
      <c r="I35" s="59"/>
      <c r="J35" s="204">
        <f t="shared" si="2"/>
        <v>0</v>
      </c>
      <c r="K35" s="195"/>
    </row>
    <row r="36" spans="1:11" ht="15">
      <c r="A36" s="182">
        <v>33</v>
      </c>
      <c r="B36" s="43" t="str">
        <f t="shared" si="0"/>
        <v>9100145</v>
      </c>
      <c r="C36" s="43"/>
      <c r="D36" s="183" t="s">
        <v>559</v>
      </c>
      <c r="E36" s="183" t="str">
        <f t="shared" si="1"/>
        <v>SVIJEĆA STUPNA BEŽ FI 8 H 15 2/1 - KOM</v>
      </c>
      <c r="F36" s="80">
        <v>14</v>
      </c>
      <c r="G36" s="86"/>
      <c r="H36" s="190"/>
      <c r="I36" s="59"/>
      <c r="J36" s="204">
        <f t="shared" si="2"/>
        <v>0</v>
      </c>
      <c r="K36" s="195"/>
    </row>
    <row r="37" spans="1:11" ht="15">
      <c r="A37" s="182">
        <v>34</v>
      </c>
      <c r="B37" s="43" t="str">
        <f t="shared" si="0"/>
        <v>9100147</v>
      </c>
      <c r="C37" s="43"/>
      <c r="D37" s="183" t="s">
        <v>560</v>
      </c>
      <c r="E37" s="183" t="str">
        <f t="shared" si="1"/>
        <v>SVIJEĆA STUPNA BEŽ FI 8 H10 2/1 - KOM</v>
      </c>
      <c r="F37" s="80">
        <v>19</v>
      </c>
      <c r="G37" s="86"/>
      <c r="H37" s="190"/>
      <c r="I37" s="59"/>
      <c r="J37" s="204">
        <f t="shared" si="2"/>
        <v>0</v>
      </c>
      <c r="K37" s="195"/>
    </row>
    <row r="38" spans="1:11" ht="15">
      <c r="A38" s="182">
        <v>35</v>
      </c>
      <c r="B38" s="43" t="str">
        <f t="shared" si="0"/>
        <v>9100151</v>
      </c>
      <c r="C38" s="43"/>
      <c r="D38" s="183" t="s">
        <v>561</v>
      </c>
      <c r="E38" s="183" t="str">
        <f t="shared" si="1"/>
        <v>SVIJEĆA STUPNA - KOM</v>
      </c>
      <c r="F38" s="80">
        <v>7</v>
      </c>
      <c r="G38" s="86"/>
      <c r="H38" s="190"/>
      <c r="I38" s="59"/>
      <c r="J38" s="204">
        <f t="shared" si="2"/>
        <v>0</v>
      </c>
      <c r="K38" s="195"/>
    </row>
    <row r="39" spans="1:11" ht="15">
      <c r="A39" s="182">
        <v>36</v>
      </c>
      <c r="B39" s="43" t="str">
        <f t="shared" si="0"/>
        <v>9100160</v>
      </c>
      <c r="C39" s="43"/>
      <c r="D39" s="183" t="s">
        <v>562</v>
      </c>
      <c r="E39" s="183" t="str">
        <f t="shared" si="1"/>
        <v>MIRIS AIROMA 270 ML - KOM</v>
      </c>
      <c r="F39" s="80">
        <v>30</v>
      </c>
      <c r="G39" s="86"/>
      <c r="H39" s="190"/>
      <c r="I39" s="59"/>
      <c r="J39" s="204">
        <f t="shared" si="2"/>
        <v>0</v>
      </c>
      <c r="K39" s="195"/>
    </row>
    <row r="40" spans="1:11" ht="15">
      <c r="A40" s="182">
        <v>37</v>
      </c>
      <c r="B40" s="43" t="str">
        <f t="shared" si="0"/>
        <v>9100161</v>
      </c>
      <c r="C40" s="43"/>
      <c r="D40" s="183" t="s">
        <v>563</v>
      </c>
      <c r="E40" s="183" t="str">
        <f t="shared" si="1"/>
        <v>MIRIS AIROMA CITRUS 270 ML - KOM</v>
      </c>
      <c r="F40" s="80">
        <v>209</v>
      </c>
      <c r="G40" s="86"/>
      <c r="H40" s="190"/>
      <c r="I40" s="59"/>
      <c r="J40" s="204">
        <f t="shared" si="2"/>
        <v>0</v>
      </c>
      <c r="K40" s="195"/>
    </row>
    <row r="41" spans="1:11" ht="15">
      <c r="A41" s="182">
        <v>38</v>
      </c>
      <c r="B41" s="43" t="str">
        <f t="shared" si="0"/>
        <v>9100163</v>
      </c>
      <c r="C41" s="43"/>
      <c r="D41" s="183" t="s">
        <v>564</v>
      </c>
      <c r="E41" s="183" t="str">
        <f t="shared" si="1"/>
        <v>PASTA ZA GRIJANJE HRANE (B. MARIE) 200G - KOM</v>
      </c>
      <c r="F41" s="80">
        <v>2802</v>
      </c>
      <c r="G41" s="86"/>
      <c r="H41" s="190"/>
      <c r="I41" s="59"/>
      <c r="J41" s="204">
        <f t="shared" si="2"/>
        <v>0</v>
      </c>
      <c r="K41" s="195"/>
    </row>
    <row r="42" spans="1:11" ht="15">
      <c r="A42" s="182">
        <v>39</v>
      </c>
      <c r="B42" s="43" t="str">
        <f t="shared" si="0"/>
        <v>9100164</v>
      </c>
      <c r="C42" s="43"/>
      <c r="D42" s="183" t="s">
        <v>565</v>
      </c>
      <c r="E42" s="183" t="str">
        <f t="shared" si="1"/>
        <v>MIRIS AIROMA EXOTIC GARDEN 270 ML - KOM</v>
      </c>
      <c r="F42" s="80">
        <v>80</v>
      </c>
      <c r="G42" s="86"/>
      <c r="H42" s="190"/>
      <c r="I42" s="59"/>
      <c r="J42" s="204">
        <f t="shared" si="2"/>
        <v>0</v>
      </c>
      <c r="K42" s="195"/>
    </row>
    <row r="43" spans="1:11" ht="15">
      <c r="A43" s="182">
        <v>40</v>
      </c>
      <c r="B43" s="43" t="str">
        <f t="shared" si="0"/>
        <v>9100166</v>
      </c>
      <c r="C43" s="43"/>
      <c r="D43" s="183" t="s">
        <v>566</v>
      </c>
      <c r="E43" s="183" t="str">
        <f t="shared" si="1"/>
        <v>MIRIS AIROMA  270 ML HERBAL FERN - KOM</v>
      </c>
      <c r="F43" s="80">
        <v>75</v>
      </c>
      <c r="G43" s="86"/>
      <c r="H43" s="190"/>
      <c r="I43" s="59"/>
      <c r="J43" s="204">
        <f t="shared" si="2"/>
        <v>0</v>
      </c>
      <c r="K43" s="195"/>
    </row>
    <row r="44" spans="1:11" ht="15">
      <c r="A44" s="182">
        <v>41</v>
      </c>
      <c r="B44" s="43" t="str">
        <f t="shared" si="0"/>
        <v>9100167</v>
      </c>
      <c r="C44" s="43"/>
      <c r="D44" s="183" t="s">
        <v>567</v>
      </c>
      <c r="E44" s="183" t="str">
        <f t="shared" si="1"/>
        <v>MREŽICA ZA PISOAR MINT - KOM</v>
      </c>
      <c r="F44" s="80">
        <v>133</v>
      </c>
      <c r="G44" s="86"/>
      <c r="H44" s="190"/>
      <c r="I44" s="59"/>
      <c r="J44" s="204">
        <f t="shared" si="2"/>
        <v>0</v>
      </c>
      <c r="K44" s="195"/>
    </row>
    <row r="45" spans="1:11" ht="15">
      <c r="A45" s="182">
        <v>42</v>
      </c>
      <c r="B45" s="43" t="str">
        <f t="shared" si="0"/>
        <v>9100170</v>
      </c>
      <c r="C45" s="43"/>
      <c r="D45" s="183" t="s">
        <v>568</v>
      </c>
      <c r="E45" s="183" t="str">
        <f t="shared" si="1"/>
        <v>ČAČKALICE 1/1000 U HIG. PAPIRU - KOM</v>
      </c>
      <c r="F45" s="80">
        <v>8</v>
      </c>
      <c r="G45" s="86"/>
      <c r="H45" s="190"/>
      <c r="I45" s="59"/>
      <c r="J45" s="204">
        <f t="shared" si="2"/>
        <v>0</v>
      </c>
      <c r="K45" s="195"/>
    </row>
    <row r="46" spans="1:11" ht="15">
      <c r="A46" s="182">
        <v>43</v>
      </c>
      <c r="B46" s="43" t="str">
        <f t="shared" si="0"/>
        <v>9100193</v>
      </c>
      <c r="C46" s="43"/>
      <c r="D46" s="183" t="s">
        <v>569</v>
      </c>
      <c r="E46" s="183" t="str">
        <f t="shared" si="1"/>
        <v>MIRIS AIROMA CITRUS MANGO 100 ML - KOM</v>
      </c>
      <c r="F46" s="80">
        <v>38</v>
      </c>
      <c r="G46" s="86"/>
      <c r="H46" s="190"/>
      <c r="I46" s="59"/>
      <c r="J46" s="204">
        <f t="shared" si="2"/>
        <v>0</v>
      </c>
      <c r="K46" s="195"/>
    </row>
    <row r="47" spans="1:11" ht="15">
      <c r="A47" s="182">
        <v>44</v>
      </c>
      <c r="B47" s="43" t="str">
        <f t="shared" si="0"/>
        <v>9100204</v>
      </c>
      <c r="C47" s="43"/>
      <c r="D47" s="183" t="s">
        <v>570</v>
      </c>
      <c r="E47" s="183" t="str">
        <f t="shared" si="1"/>
        <v>SPRAY SPECIAL ONE ZA MUHE - KOM</v>
      </c>
      <c r="F47" s="80">
        <v>293</v>
      </c>
      <c r="G47" s="86"/>
      <c r="H47" s="190"/>
      <c r="I47" s="59"/>
      <c r="J47" s="204">
        <f t="shared" si="2"/>
        <v>0</v>
      </c>
      <c r="K47" s="195"/>
    </row>
    <row r="48" spans="1:11" ht="15">
      <c r="A48" s="182">
        <v>45</v>
      </c>
      <c r="B48" s="43" t="str">
        <f t="shared" si="0"/>
        <v>9100211</v>
      </c>
      <c r="C48" s="43"/>
      <c r="D48" s="183" t="s">
        <v>571</v>
      </c>
      <c r="E48" s="183" t="str">
        <f t="shared" si="1"/>
        <v>PIKALICE FINGERFOOD 9CM BAMBUS 1/250 - KOM</v>
      </c>
      <c r="F48" s="80">
        <v>19630</v>
      </c>
      <c r="G48" s="86"/>
      <c r="H48" s="190"/>
      <c r="I48" s="59"/>
      <c r="J48" s="204">
        <f t="shared" si="2"/>
        <v>0</v>
      </c>
      <c r="K48" s="195"/>
    </row>
    <row r="49" spans="1:11" ht="15">
      <c r="A49" s="182">
        <v>46</v>
      </c>
      <c r="B49" s="43" t="str">
        <f t="shared" si="0"/>
        <v>9100213</v>
      </c>
      <c r="C49" s="43"/>
      <c r="D49" s="183" t="s">
        <v>572</v>
      </c>
      <c r="E49" s="183" t="str">
        <f t="shared" si="1"/>
        <v>MREŽICA ZA PISOAR WAVE COTTON BLOSSON - KOM</v>
      </c>
      <c r="F49" s="80">
        <v>105</v>
      </c>
      <c r="G49" s="86"/>
      <c r="H49" s="190"/>
      <c r="I49" s="59"/>
      <c r="J49" s="204">
        <f t="shared" si="2"/>
        <v>0</v>
      </c>
      <c r="K49" s="195"/>
    </row>
    <row r="50" spans="1:11" ht="15">
      <c r="A50" s="182">
        <v>47</v>
      </c>
      <c r="B50" s="43" t="str">
        <f t="shared" si="0"/>
        <v>9100214</v>
      </c>
      <c r="C50" s="43"/>
      <c r="D50" s="183" t="s">
        <v>573</v>
      </c>
      <c r="E50" s="183" t="str">
        <f t="shared" si="1"/>
        <v>POSUDA POKLOPAC HS 1000ML 25/1 - KOM</v>
      </c>
      <c r="F50" s="80">
        <v>1004</v>
      </c>
      <c r="G50" s="86"/>
      <c r="H50" s="190"/>
      <c r="I50" s="59"/>
      <c r="J50" s="204">
        <f t="shared" si="2"/>
        <v>0</v>
      </c>
      <c r="K50" s="195"/>
    </row>
    <row r="51" spans="1:11" ht="15">
      <c r="A51" s="182">
        <v>48</v>
      </c>
      <c r="B51" s="43" t="str">
        <f t="shared" si="0"/>
        <v>9100215</v>
      </c>
      <c r="C51" s="43"/>
      <c r="D51" s="183" t="s">
        <v>574</v>
      </c>
      <c r="E51" s="183" t="str">
        <f t="shared" si="1"/>
        <v>MIRIS ZA SAUNE TEKUĆI 1L TOSCANA - KOM</v>
      </c>
      <c r="F51" s="80">
        <v>1</v>
      </c>
      <c r="G51" s="86"/>
      <c r="H51" s="190"/>
      <c r="I51" s="59"/>
      <c r="J51" s="204">
        <f t="shared" si="2"/>
        <v>0</v>
      </c>
      <c r="K51" s="195"/>
    </row>
    <row r="52" spans="1:11" ht="15">
      <c r="A52" s="182">
        <v>49</v>
      </c>
      <c r="B52" s="43" t="str">
        <f aca="true" t="shared" si="3" ref="B52:B65">LEFT(D52,7)</f>
        <v>9100217</v>
      </c>
      <c r="C52" s="43"/>
      <c r="D52" s="183" t="s">
        <v>575</v>
      </c>
      <c r="E52" s="183" t="str">
        <f aca="true" t="shared" si="4" ref="E52:E64">RIGHT(D52,LEN(D52)-FIND("-",D52)-1)</f>
        <v>OSVJEŽIVAČ AIRWICK PUNJENJE 250ML - KOM</v>
      </c>
      <c r="F52" s="80">
        <v>114</v>
      </c>
      <c r="G52" s="86"/>
      <c r="H52" s="190"/>
      <c r="I52" s="59"/>
      <c r="J52" s="204">
        <f aca="true" t="shared" si="5" ref="J52:J64">F52*G52</f>
        <v>0</v>
      </c>
      <c r="K52" s="195"/>
    </row>
    <row r="53" spans="1:11" ht="15">
      <c r="A53" s="182">
        <v>50</v>
      </c>
      <c r="B53" s="43" t="str">
        <f t="shared" si="3"/>
        <v>9100221</v>
      </c>
      <c r="C53" s="43"/>
      <c r="D53" s="183" t="s">
        <v>576</v>
      </c>
      <c r="E53" s="183" t="str">
        <f t="shared" si="4"/>
        <v>INSEKT. UNIVERZALNI 400ML EFECT - KOM</v>
      </c>
      <c r="F53" s="80">
        <v>200</v>
      </c>
      <c r="G53" s="86"/>
      <c r="H53" s="190"/>
      <c r="I53" s="59"/>
      <c r="J53" s="204">
        <f t="shared" si="5"/>
        <v>0</v>
      </c>
      <c r="K53" s="195"/>
    </row>
    <row r="54" spans="1:11" ht="15">
      <c r="A54" s="182">
        <v>51</v>
      </c>
      <c r="B54" s="43" t="str">
        <f t="shared" si="3"/>
        <v>9100223</v>
      </c>
      <c r="C54" s="43"/>
      <c r="D54" s="183" t="s">
        <v>577</v>
      </c>
      <c r="E54" s="183" t="str">
        <f t="shared" si="4"/>
        <v>MREŽICA ZA PISOAR WAVE SCREEN- OCEAN - KOM</v>
      </c>
      <c r="F54" s="80">
        <v>151</v>
      </c>
      <c r="G54" s="86"/>
      <c r="H54" s="190"/>
      <c r="I54" s="59"/>
      <c r="J54" s="204">
        <f t="shared" si="5"/>
        <v>0</v>
      </c>
      <c r="K54" s="195"/>
    </row>
    <row r="55" spans="1:11" ht="15">
      <c r="A55" s="182">
        <v>52</v>
      </c>
      <c r="B55" s="43" t="str">
        <f t="shared" si="3"/>
        <v>9100224</v>
      </c>
      <c r="C55" s="43"/>
      <c r="D55" s="183" t="s">
        <v>578</v>
      </c>
      <c r="E55" s="183" t="str">
        <f t="shared" si="4"/>
        <v>MREŽICA ZA PISOAR WAVE CUCUMER-MELON - KOM</v>
      </c>
      <c r="F55" s="80">
        <v>110</v>
      </c>
      <c r="G55" s="86"/>
      <c r="H55" s="190"/>
      <c r="I55" s="59"/>
      <c r="J55" s="204">
        <f t="shared" si="5"/>
        <v>0</v>
      </c>
      <c r="K55" s="195"/>
    </row>
    <row r="56" spans="1:11" ht="15">
      <c r="A56" s="182">
        <v>53</v>
      </c>
      <c r="B56" s="43" t="str">
        <f t="shared" si="3"/>
        <v>9100232</v>
      </c>
      <c r="C56" s="43"/>
      <c r="D56" s="183" t="s">
        <v>579</v>
      </c>
      <c r="E56" s="183" t="str">
        <f t="shared" si="4"/>
        <v>PIKALICE FINGERFOOD 15CM BAMBUS 1/250 - KOM</v>
      </c>
      <c r="F56" s="80">
        <v>10000</v>
      </c>
      <c r="G56" s="86"/>
      <c r="H56" s="190"/>
      <c r="I56" s="59"/>
      <c r="J56" s="204">
        <f t="shared" si="5"/>
        <v>0</v>
      </c>
      <c r="K56" s="195"/>
    </row>
    <row r="57" spans="1:11" ht="15">
      <c r="A57" s="182">
        <v>54</v>
      </c>
      <c r="B57" s="43" t="str">
        <f t="shared" si="3"/>
        <v>9100233</v>
      </c>
      <c r="C57" s="43"/>
      <c r="D57" s="183" t="s">
        <v>580</v>
      </c>
      <c r="E57" s="183" t="str">
        <f t="shared" si="4"/>
        <v>PIKALICE FINGERFOOD 11CM BAMBUS 1/250 - KOM</v>
      </c>
      <c r="F57" s="80">
        <v>16411</v>
      </c>
      <c r="G57" s="86"/>
      <c r="H57" s="190"/>
      <c r="I57" s="59"/>
      <c r="J57" s="204">
        <f t="shared" si="5"/>
        <v>0</v>
      </c>
      <c r="K57" s="195"/>
    </row>
    <row r="58" spans="1:11" ht="15">
      <c r="A58" s="182">
        <v>55</v>
      </c>
      <c r="B58" s="43" t="str">
        <f t="shared" si="3"/>
        <v>9100235</v>
      </c>
      <c r="C58" s="43"/>
      <c r="D58" s="183" t="s">
        <v>581</v>
      </c>
      <c r="E58" s="183" t="str">
        <f t="shared" si="4"/>
        <v>NALJEPNICE ZA USK.JAJA - KOM</v>
      </c>
      <c r="F58" s="80">
        <v>85</v>
      </c>
      <c r="G58" s="86"/>
      <c r="H58" s="190"/>
      <c r="I58" s="59"/>
      <c r="J58" s="204">
        <f t="shared" si="5"/>
        <v>0</v>
      </c>
      <c r="K58" s="195"/>
    </row>
    <row r="59" spans="1:11" ht="15">
      <c r="A59" s="182">
        <v>56</v>
      </c>
      <c r="B59" s="43" t="str">
        <f t="shared" si="3"/>
        <v>9100239</v>
      </c>
      <c r="C59" s="43"/>
      <c r="D59" s="183" t="s">
        <v>582</v>
      </c>
      <c r="E59" s="183" t="str">
        <f t="shared" si="4"/>
        <v>ULOŽAK ISP.ZA KOMARCE EFF.PROTECT 45ML - KOM</v>
      </c>
      <c r="F59" s="80">
        <v>4</v>
      </c>
      <c r="G59" s="86"/>
      <c r="H59" s="190"/>
      <c r="I59" s="59"/>
      <c r="J59" s="204">
        <f t="shared" si="5"/>
        <v>0</v>
      </c>
      <c r="K59" s="195"/>
    </row>
    <row r="60" spans="1:11" ht="15">
      <c r="A60" s="182">
        <v>57</v>
      </c>
      <c r="B60" s="43" t="str">
        <f t="shared" si="3"/>
        <v>9100240</v>
      </c>
      <c r="C60" s="43"/>
      <c r="D60" s="183" t="s">
        <v>583</v>
      </c>
      <c r="E60" s="183" t="str">
        <f t="shared" si="4"/>
        <v>INSEKT. BIOTOLL NEOPERMIN 100GR - KOM</v>
      </c>
      <c r="F60" s="80">
        <v>57</v>
      </c>
      <c r="G60" s="86"/>
      <c r="H60" s="190"/>
      <c r="I60" s="59"/>
      <c r="J60" s="204">
        <f t="shared" si="5"/>
        <v>0</v>
      </c>
      <c r="K60" s="195"/>
    </row>
    <row r="61" spans="1:11" ht="15">
      <c r="A61" s="182">
        <v>58</v>
      </c>
      <c r="B61" s="43" t="str">
        <f t="shared" si="3"/>
        <v>9100241</v>
      </c>
      <c r="C61" s="43"/>
      <c r="D61" s="183" t="s">
        <v>584</v>
      </c>
      <c r="E61" s="183" t="str">
        <f t="shared" si="4"/>
        <v>INSEKT. EFFECT FARACID 500ML PROT. MRAVA - KOM</v>
      </c>
      <c r="F61" s="80">
        <v>47</v>
      </c>
      <c r="G61" s="86"/>
      <c r="H61" s="190"/>
      <c r="I61" s="59"/>
      <c r="J61" s="204">
        <f t="shared" si="5"/>
        <v>0</v>
      </c>
      <c r="K61" s="195"/>
    </row>
    <row r="62" spans="1:11" ht="15">
      <c r="A62" s="182">
        <v>59</v>
      </c>
      <c r="B62" s="43" t="str">
        <f t="shared" si="3"/>
        <v>9100242</v>
      </c>
      <c r="C62" s="43"/>
      <c r="D62" s="183" t="s">
        <v>585</v>
      </c>
      <c r="E62" s="183" t="str">
        <f t="shared" si="4"/>
        <v>INSEKT.BIOTOLL 300ML PRAŠAK PROTIV MRAVA - KOM</v>
      </c>
      <c r="F62" s="80">
        <v>6</v>
      </c>
      <c r="G62" s="86"/>
      <c r="H62" s="190"/>
      <c r="I62" s="59"/>
      <c r="J62" s="204">
        <f t="shared" si="5"/>
        <v>0</v>
      </c>
      <c r="K62" s="195"/>
    </row>
    <row r="63" spans="1:11" ht="15">
      <c r="A63" s="182">
        <v>60</v>
      </c>
      <c r="B63" s="43" t="str">
        <f t="shared" si="3"/>
        <v>9100248</v>
      </c>
      <c r="C63" s="43"/>
      <c r="D63" s="183" t="s">
        <v>586</v>
      </c>
      <c r="E63" s="183" t="str">
        <f t="shared" si="4"/>
        <v>MIRIS ZA PROSTORIJE 500ML SWEET JASMIN - KOM</v>
      </c>
      <c r="F63" s="80">
        <v>2</v>
      </c>
      <c r="G63" s="86"/>
      <c r="H63" s="190"/>
      <c r="I63" s="59"/>
      <c r="J63" s="204">
        <f t="shared" si="5"/>
        <v>0</v>
      </c>
      <c r="K63" s="195"/>
    </row>
    <row r="64" spans="1:11" ht="12.75" thickBot="1">
      <c r="A64" s="205">
        <v>61</v>
      </c>
      <c r="B64" s="47" t="str">
        <f t="shared" si="3"/>
        <v>9100249</v>
      </c>
      <c r="C64" s="47"/>
      <c r="D64" s="184" t="s">
        <v>587</v>
      </c>
      <c r="E64" s="184" t="str">
        <f t="shared" si="4"/>
        <v>INSEKT. PROTIV OSA 400ML EFFECT - KOM</v>
      </c>
      <c r="F64" s="82">
        <v>14</v>
      </c>
      <c r="G64" s="87"/>
      <c r="H64" s="191"/>
      <c r="I64" s="60"/>
      <c r="J64" s="206">
        <f t="shared" si="5"/>
        <v>0</v>
      </c>
      <c r="K64" s="196"/>
    </row>
    <row r="65" spans="2:10" ht="15">
      <c r="B65" s="78" t="str">
        <f t="shared" si="3"/>
        <v/>
      </c>
      <c r="C65" s="104" t="s">
        <v>300</v>
      </c>
      <c r="D65" s="179"/>
      <c r="E65" s="104" t="s">
        <v>589</v>
      </c>
      <c r="F65" s="48">
        <f>SUM(F4:F64)</f>
        <v>86880.5</v>
      </c>
      <c r="J65" s="207">
        <f>SUM(J4:J64)</f>
        <v>0</v>
      </c>
    </row>
    <row r="66" ht="15">
      <c r="H66" s="50"/>
    </row>
    <row r="67" spans="7:8" ht="15">
      <c r="G67" s="56" t="s">
        <v>588</v>
      </c>
      <c r="H67" s="50"/>
    </row>
    <row r="68" ht="15">
      <c r="H68" s="50"/>
    </row>
    <row r="69" spans="7:8" ht="15">
      <c r="G69" s="61"/>
      <c r="H69" s="55"/>
    </row>
    <row r="70" ht="15">
      <c r="H70" s="50"/>
    </row>
    <row r="71" ht="15">
      <c r="H71" s="50"/>
    </row>
    <row r="72" ht="15">
      <c r="H72" s="50"/>
    </row>
  </sheetData>
  <sheetProtection algorithmName="SHA-512" hashValue="spNGj4lAgq9fqKJNVoI7Sueqn6W7tP7N4OgYcVviu2Bv10Ioi7kqhXixa0nRk8Dmtej3L2BenU116q3zFd5btQ==" saltValue="XhhNkVIpcrOCZbQL0rge/A==" spinCount="100000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2:J27"/>
  <sheetViews>
    <sheetView workbookViewId="0" topLeftCell="A1">
      <selection activeCell="J37" sqref="J37"/>
    </sheetView>
  </sheetViews>
  <sheetFormatPr defaultColWidth="9.140625" defaultRowHeight="15"/>
  <cols>
    <col min="1" max="1" width="4.28125" style="26" bestFit="1" customWidth="1"/>
    <col min="2" max="2" width="12.8515625" style="26" bestFit="1" customWidth="1"/>
    <col min="3" max="3" width="44.28125" style="26" bestFit="1" customWidth="1"/>
    <col min="4" max="4" width="53.00390625" style="26" hidden="1" customWidth="1"/>
    <col min="5" max="5" width="8.57421875" style="27" customWidth="1"/>
    <col min="6" max="6" width="31.140625" style="50" customWidth="1"/>
    <col min="7" max="7" width="11.28125" style="56" customWidth="1"/>
    <col min="8" max="8" width="11.28125" style="50" customWidth="1"/>
    <col min="9" max="9" width="13.140625" style="26" customWidth="1"/>
    <col min="10" max="10" width="15.57421875" style="50" customWidth="1"/>
    <col min="11" max="11" width="11.00390625" style="26" customWidth="1"/>
    <col min="12" max="16384" width="9.140625" style="26" customWidth="1"/>
  </cols>
  <sheetData>
    <row r="1" ht="5.25" customHeight="1"/>
    <row r="2" spans="2:5" ht="12.75" thickBot="1">
      <c r="B2" s="29" t="s">
        <v>13</v>
      </c>
      <c r="E2" s="26"/>
    </row>
    <row r="3" spans="1:10" s="35" customFormat="1" ht="60.75" thickBot="1">
      <c r="A3" s="30" t="s">
        <v>190</v>
      </c>
      <c r="B3" s="31" t="s">
        <v>191</v>
      </c>
      <c r="C3" s="31" t="s">
        <v>192</v>
      </c>
      <c r="D3" s="32" t="s">
        <v>192</v>
      </c>
      <c r="E3" s="33" t="s">
        <v>308</v>
      </c>
      <c r="F3" s="51" t="s">
        <v>193</v>
      </c>
      <c r="G3" s="57" t="s">
        <v>643</v>
      </c>
      <c r="H3" s="62" t="s">
        <v>195</v>
      </c>
      <c r="I3" s="34" t="s">
        <v>642</v>
      </c>
      <c r="J3" s="66" t="s">
        <v>194</v>
      </c>
    </row>
    <row r="4" spans="1:10" ht="15">
      <c r="A4" s="36">
        <v>1</v>
      </c>
      <c r="B4" s="37" t="str">
        <f aca="true" t="shared" si="0" ref="B4:B22">LEFT(D4,7)</f>
        <v>9410010</v>
      </c>
      <c r="C4" s="37" t="str">
        <f aca="true" t="shared" si="1" ref="C4:C22">RIGHT(D4,LEN(D4)-FIND("-",D4)-1)</f>
        <v>SALVETE 38X38 3SL 40/1 BIJELE - PAK</v>
      </c>
      <c r="D4" s="37" t="s">
        <v>6</v>
      </c>
      <c r="E4" s="38">
        <v>162</v>
      </c>
      <c r="F4" s="52"/>
      <c r="G4" s="58"/>
      <c r="H4" s="63"/>
      <c r="I4" s="39">
        <f>E4*G4</f>
        <v>0</v>
      </c>
      <c r="J4" s="67"/>
    </row>
    <row r="5" spans="1:10" ht="15">
      <c r="A5" s="40">
        <v>2</v>
      </c>
      <c r="B5" s="41" t="str">
        <f t="shared" si="0"/>
        <v>9410022</v>
      </c>
      <c r="C5" s="41" t="str">
        <f t="shared" si="1"/>
        <v>SALVETE 39X39 2SL 150/1 BIJELE - PAK</v>
      </c>
      <c r="D5" s="41" t="s">
        <v>305</v>
      </c>
      <c r="E5" s="42">
        <v>154</v>
      </c>
      <c r="F5" s="53"/>
      <c r="G5" s="59"/>
      <c r="H5" s="64"/>
      <c r="I5" s="43">
        <f aca="true" t="shared" si="2" ref="I5:I22">E5*G5</f>
        <v>0</v>
      </c>
      <c r="J5" s="68"/>
    </row>
    <row r="6" spans="1:10" ht="15">
      <c r="A6" s="40">
        <v>3</v>
      </c>
      <c r="B6" s="41" t="str">
        <f t="shared" si="0"/>
        <v>9410005</v>
      </c>
      <c r="C6" s="41" t="str">
        <f t="shared" si="1"/>
        <v>SALVETE 40X40 50/1 2SL. BIJELA - PAK</v>
      </c>
      <c r="D6" s="41" t="s">
        <v>2</v>
      </c>
      <c r="E6" s="42">
        <v>1656</v>
      </c>
      <c r="F6" s="53"/>
      <c r="G6" s="59"/>
      <c r="H6" s="64"/>
      <c r="I6" s="43">
        <f t="shared" si="2"/>
        <v>0</v>
      </c>
      <c r="J6" s="68"/>
    </row>
    <row r="7" spans="1:10" ht="15">
      <c r="A7" s="40">
        <v>4</v>
      </c>
      <c r="B7" s="41" t="str">
        <f t="shared" si="0"/>
        <v>9410016</v>
      </c>
      <c r="C7" s="41" t="str">
        <f t="shared" si="1"/>
        <v>SALVETE PAPIR.24x24 1SL 500/1 BIJELE - PAK</v>
      </c>
      <c r="D7" s="41" t="s">
        <v>11</v>
      </c>
      <c r="E7" s="42">
        <v>380</v>
      </c>
      <c r="F7" s="53"/>
      <c r="G7" s="59"/>
      <c r="H7" s="64"/>
      <c r="I7" s="43">
        <f t="shared" si="2"/>
        <v>0</v>
      </c>
      <c r="J7" s="68"/>
    </row>
    <row r="8" spans="1:10" ht="15">
      <c r="A8" s="40">
        <v>5</v>
      </c>
      <c r="B8" s="41" t="str">
        <f t="shared" si="0"/>
        <v>9410015</v>
      </c>
      <c r="C8" s="41" t="str">
        <f t="shared" si="1"/>
        <v>SALVETE PAPIR.25X25 1SL 100/1 BOJA - PAK</v>
      </c>
      <c r="D8" s="41" t="s">
        <v>301</v>
      </c>
      <c r="E8" s="42">
        <v>1</v>
      </c>
      <c r="F8" s="53"/>
      <c r="G8" s="59"/>
      <c r="H8" s="64"/>
      <c r="I8" s="43">
        <f t="shared" si="2"/>
        <v>0</v>
      </c>
      <c r="J8" s="68"/>
    </row>
    <row r="9" spans="1:10" ht="15">
      <c r="A9" s="40">
        <v>6</v>
      </c>
      <c r="B9" s="41" t="str">
        <f t="shared" si="0"/>
        <v>9410002</v>
      </c>
      <c r="C9" s="41" t="str">
        <f t="shared" si="1"/>
        <v>SALVETE PAPIR.33x33 1SL 100/1 BIJELE - PAK</v>
      </c>
      <c r="D9" s="41" t="s">
        <v>1</v>
      </c>
      <c r="E9" s="42">
        <v>16896</v>
      </c>
      <c r="F9" s="53"/>
      <c r="G9" s="59"/>
      <c r="H9" s="64"/>
      <c r="I9" s="43">
        <f t="shared" si="2"/>
        <v>0</v>
      </c>
      <c r="J9" s="68"/>
    </row>
    <row r="10" spans="1:10" ht="15">
      <c r="A10" s="40">
        <v>7</v>
      </c>
      <c r="B10" s="41" t="str">
        <f t="shared" si="0"/>
        <v>9410009</v>
      </c>
      <c r="C10" s="41" t="str">
        <f t="shared" si="1"/>
        <v>SALVETE PAPIR.33X33 2SL 100/1 BIJELE - PAK</v>
      </c>
      <c r="D10" s="41" t="s">
        <v>5</v>
      </c>
      <c r="E10" s="42">
        <v>56</v>
      </c>
      <c r="F10" s="53"/>
      <c r="G10" s="59"/>
      <c r="H10" s="64"/>
      <c r="I10" s="43">
        <f t="shared" si="2"/>
        <v>0</v>
      </c>
      <c r="J10" s="68"/>
    </row>
    <row r="11" spans="1:10" ht="15">
      <c r="A11" s="40">
        <v>8</v>
      </c>
      <c r="B11" s="41" t="str">
        <f t="shared" si="0"/>
        <v>9410019</v>
      </c>
      <c r="C11" s="41" t="str">
        <f t="shared" si="1"/>
        <v>SALVETE PAPIR.33X33 2SL 50/1 BIJELE - PAK</v>
      </c>
      <c r="D11" s="41" t="s">
        <v>302</v>
      </c>
      <c r="E11" s="42">
        <v>11400</v>
      </c>
      <c r="F11" s="53"/>
      <c r="G11" s="59"/>
      <c r="H11" s="64"/>
      <c r="I11" s="43">
        <f t="shared" si="2"/>
        <v>0</v>
      </c>
      <c r="J11" s="68"/>
    </row>
    <row r="12" spans="1:10" ht="15">
      <c r="A12" s="40">
        <v>9</v>
      </c>
      <c r="B12" s="41" t="str">
        <f t="shared" si="0"/>
        <v>9410013</v>
      </c>
      <c r="C12" s="41" t="str">
        <f t="shared" si="1"/>
        <v>SALVETE PAPIR.38x38 2S MATIS BIJELE 40/1 - PAK</v>
      </c>
      <c r="D12" s="41" t="s">
        <v>9</v>
      </c>
      <c r="E12" s="42">
        <v>54145</v>
      </c>
      <c r="F12" s="53"/>
      <c r="G12" s="59"/>
      <c r="H12" s="64"/>
      <c r="I12" s="43">
        <f t="shared" si="2"/>
        <v>0</v>
      </c>
      <c r="J12" s="68"/>
    </row>
    <row r="13" spans="1:10" ht="15">
      <c r="A13" s="40">
        <v>10</v>
      </c>
      <c r="B13" s="41" t="str">
        <f t="shared" si="0"/>
        <v>9410014</v>
      </c>
      <c r="C13" s="41" t="str">
        <f t="shared" si="1"/>
        <v>SALVETE PAPIR.38X38 2SL 40/1 MATIS CRNE - PAK</v>
      </c>
      <c r="D13" s="41" t="s">
        <v>10</v>
      </c>
      <c r="E13" s="42">
        <v>338</v>
      </c>
      <c r="F13" s="53"/>
      <c r="G13" s="59"/>
      <c r="H13" s="64"/>
      <c r="I13" s="43">
        <f t="shared" si="2"/>
        <v>0</v>
      </c>
      <c r="J13" s="68"/>
    </row>
    <row r="14" spans="1:10" ht="15">
      <c r="A14" s="40">
        <v>11</v>
      </c>
      <c r="B14" s="41" t="str">
        <f t="shared" si="0"/>
        <v>9410020</v>
      </c>
      <c r="C14" s="41" t="str">
        <f t="shared" si="1"/>
        <v>SALVETE PAPIR.38x38 2SL 40/1 STAR BIJELE - PAK</v>
      </c>
      <c r="D14" s="41" t="s">
        <v>303</v>
      </c>
      <c r="E14" s="42">
        <v>696</v>
      </c>
      <c r="F14" s="53"/>
      <c r="G14" s="59"/>
      <c r="H14" s="64"/>
      <c r="I14" s="43">
        <f t="shared" si="2"/>
        <v>0</v>
      </c>
      <c r="J14" s="68"/>
    </row>
    <row r="15" spans="1:10" ht="15">
      <c r="A15" s="40">
        <v>12</v>
      </c>
      <c r="B15" s="41" t="str">
        <f t="shared" si="0"/>
        <v>9410012</v>
      </c>
      <c r="C15" s="41" t="str">
        <f t="shared" si="1"/>
        <v>SALVETE PAPIR.38X38 2SL 40/1 STAR CRNE - PAK</v>
      </c>
      <c r="D15" s="41" t="s">
        <v>8</v>
      </c>
      <c r="E15" s="42">
        <v>3348</v>
      </c>
      <c r="F15" s="53"/>
      <c r="G15" s="59"/>
      <c r="H15" s="64"/>
      <c r="I15" s="43">
        <f t="shared" si="2"/>
        <v>0</v>
      </c>
      <c r="J15" s="68"/>
    </row>
    <row r="16" spans="1:10" ht="15">
      <c r="A16" s="40">
        <v>13</v>
      </c>
      <c r="B16" s="41" t="str">
        <f t="shared" si="0"/>
        <v>9410011</v>
      </c>
      <c r="C16" s="41" t="str">
        <f t="shared" si="1"/>
        <v>SALVETE PAPIR.38X38 2SL 40/1 STAR SMEĐE - PAK</v>
      </c>
      <c r="D16" s="41" t="s">
        <v>7</v>
      </c>
      <c r="E16" s="42">
        <v>600</v>
      </c>
      <c r="F16" s="53"/>
      <c r="G16" s="59"/>
      <c r="H16" s="64"/>
      <c r="I16" s="43">
        <f t="shared" si="2"/>
        <v>0</v>
      </c>
      <c r="J16" s="68"/>
    </row>
    <row r="17" spans="1:10" ht="15">
      <c r="A17" s="40">
        <v>14</v>
      </c>
      <c r="B17" s="41" t="str">
        <f t="shared" si="0"/>
        <v>9410021</v>
      </c>
      <c r="C17" s="41" t="str">
        <f t="shared" si="1"/>
        <v>SALVETE PAPIR.38x38 2SL 40/1 STAR ZELENE - PAK</v>
      </c>
      <c r="D17" s="41" t="s">
        <v>304</v>
      </c>
      <c r="E17" s="42">
        <v>2824</v>
      </c>
      <c r="F17" s="53"/>
      <c r="G17" s="59"/>
      <c r="H17" s="64"/>
      <c r="I17" s="43">
        <f t="shared" si="2"/>
        <v>0</v>
      </c>
      <c r="J17" s="68"/>
    </row>
    <row r="18" spans="1:10" ht="15">
      <c r="A18" s="40">
        <v>15</v>
      </c>
      <c r="B18" s="41" t="str">
        <f t="shared" si="0"/>
        <v>9410001</v>
      </c>
      <c r="C18" s="41" t="str">
        <f t="shared" si="1"/>
        <v>SALVETE PAPIR.38x38 2SL 50/1 BIJELE - PAK</v>
      </c>
      <c r="D18" s="41" t="s">
        <v>0</v>
      </c>
      <c r="E18" s="42">
        <v>36118</v>
      </c>
      <c r="F18" s="53"/>
      <c r="G18" s="59"/>
      <c r="H18" s="64"/>
      <c r="I18" s="43">
        <f t="shared" si="2"/>
        <v>0</v>
      </c>
      <c r="J18" s="68"/>
    </row>
    <row r="19" spans="1:10" ht="15">
      <c r="A19" s="40">
        <v>16</v>
      </c>
      <c r="B19" s="41" t="str">
        <f t="shared" si="0"/>
        <v>9410006</v>
      </c>
      <c r="C19" s="41" t="str">
        <f t="shared" si="1"/>
        <v>SALVETE PAPIR.38x38 2SL 50/1 BRESKVA - PAK</v>
      </c>
      <c r="D19" s="41" t="s">
        <v>3</v>
      </c>
      <c r="E19" s="42">
        <v>3828</v>
      </c>
      <c r="F19" s="53"/>
      <c r="G19" s="59"/>
      <c r="H19" s="64"/>
      <c r="I19" s="43">
        <f t="shared" si="2"/>
        <v>0</v>
      </c>
      <c r="J19" s="68"/>
    </row>
    <row r="20" spans="1:10" ht="15">
      <c r="A20" s="40">
        <v>17</v>
      </c>
      <c r="B20" s="41" t="str">
        <f t="shared" si="0"/>
        <v>9410007</v>
      </c>
      <c r="C20" s="41" t="str">
        <f t="shared" si="1"/>
        <v>SALVETE PAPIR.38X38 2SL 50/1 VAN.BIJELE - PAK</v>
      </c>
      <c r="D20" s="41" t="s">
        <v>4</v>
      </c>
      <c r="E20" s="42">
        <v>8246</v>
      </c>
      <c r="F20" s="53"/>
      <c r="G20" s="59"/>
      <c r="H20" s="64"/>
      <c r="I20" s="43">
        <f t="shared" si="2"/>
        <v>0</v>
      </c>
      <c r="J20" s="68"/>
    </row>
    <row r="21" spans="1:10" ht="15">
      <c r="A21" s="40">
        <v>18</v>
      </c>
      <c r="B21" s="41" t="str">
        <f t="shared" si="0"/>
        <v>9410027</v>
      </c>
      <c r="C21" s="41" t="str">
        <f t="shared" si="1"/>
        <v>SALVETE PAPIR.40x40 2SL 50/1 ST. BIJELA - PAK</v>
      </c>
      <c r="D21" s="41" t="s">
        <v>307</v>
      </c>
      <c r="E21" s="42">
        <v>100</v>
      </c>
      <c r="F21" s="53"/>
      <c r="G21" s="59"/>
      <c r="H21" s="64"/>
      <c r="I21" s="43">
        <f t="shared" si="2"/>
        <v>0</v>
      </c>
      <c r="J21" s="68"/>
    </row>
    <row r="22" spans="1:10" ht="12.75" thickBot="1">
      <c r="A22" s="44">
        <v>19</v>
      </c>
      <c r="B22" s="45" t="str">
        <f t="shared" si="0"/>
        <v>9410026</v>
      </c>
      <c r="C22" s="45" t="str">
        <f t="shared" si="1"/>
        <v>SALVETE PAPIR.40x40 2SL 50/1 VANILIJA - PAK</v>
      </c>
      <c r="D22" s="45" t="s">
        <v>306</v>
      </c>
      <c r="E22" s="46">
        <v>96</v>
      </c>
      <c r="F22" s="54"/>
      <c r="G22" s="60"/>
      <c r="H22" s="65"/>
      <c r="I22" s="47">
        <f t="shared" si="2"/>
        <v>0</v>
      </c>
      <c r="J22" s="69"/>
    </row>
    <row r="23" spans="3:9" ht="15">
      <c r="C23" s="1" t="s">
        <v>589</v>
      </c>
      <c r="D23" s="26" t="s">
        <v>196</v>
      </c>
      <c r="E23" s="48">
        <f>SUM(E4:E22)</f>
        <v>141044</v>
      </c>
      <c r="I23" s="49">
        <f>SUM(I4:I22)</f>
        <v>0</v>
      </c>
    </row>
    <row r="25" ht="15">
      <c r="F25" s="50" t="s">
        <v>588</v>
      </c>
    </row>
    <row r="27" spans="6:7" ht="15">
      <c r="F27" s="55"/>
      <c r="G27" s="61"/>
    </row>
  </sheetData>
  <sheetProtection algorithmName="SHA-512" hashValue="XicFEDRvF/uzz2HA3ZlgKjJM70wCs571QWSnq7cm4cicTKBKAKyLmwalxkapWJ2h/Ee8ej2+YS2fMBbBOuPY4A==" saltValue="KIgvgv7BP1M5At7RNbJiTg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2:P29"/>
  <sheetViews>
    <sheetView workbookViewId="0" topLeftCell="A1">
      <selection activeCell="E20" sqref="E20"/>
    </sheetView>
  </sheetViews>
  <sheetFormatPr defaultColWidth="9.140625" defaultRowHeight="15"/>
  <cols>
    <col min="1" max="1" width="3.8515625" style="26" customWidth="1"/>
    <col min="2" max="2" width="12.00390625" style="26" bestFit="1" customWidth="1"/>
    <col min="3" max="3" width="47.7109375" style="26" bestFit="1" customWidth="1"/>
    <col min="4" max="4" width="56.421875" style="26" hidden="1" customWidth="1"/>
    <col min="5" max="5" width="10.57421875" style="27" customWidth="1"/>
    <col min="6" max="6" width="15.421875" style="56" customWidth="1"/>
    <col min="7" max="7" width="9.8515625" style="50" customWidth="1"/>
    <col min="8" max="8" width="7.421875" style="50" customWidth="1"/>
    <col min="9" max="9" width="13.00390625" style="50" customWidth="1"/>
    <col min="10" max="13" width="9.140625" style="50" customWidth="1"/>
    <col min="14" max="14" width="25.421875" style="50" customWidth="1"/>
    <col min="15" max="15" width="12.7109375" style="28" customWidth="1"/>
    <col min="16" max="16" width="16.140625" style="50" customWidth="1"/>
    <col min="17" max="16384" width="9.140625" style="26" customWidth="1"/>
  </cols>
  <sheetData>
    <row r="1" ht="6" customHeight="1"/>
    <row r="2" spans="2:5" ht="12.75" thickBot="1">
      <c r="B2" s="70" t="s">
        <v>14</v>
      </c>
      <c r="C2" s="28"/>
      <c r="D2" s="28"/>
      <c r="E2" s="28"/>
    </row>
    <row r="3" spans="1:16" s="76" customFormat="1" ht="53.25" customHeight="1" thickBot="1">
      <c r="A3" s="71" t="s">
        <v>202</v>
      </c>
      <c r="B3" s="72" t="s">
        <v>191</v>
      </c>
      <c r="C3" s="72" t="s">
        <v>192</v>
      </c>
      <c r="D3" s="73" t="s">
        <v>12</v>
      </c>
      <c r="E3" s="74" t="s">
        <v>308</v>
      </c>
      <c r="F3" s="84" t="s">
        <v>643</v>
      </c>
      <c r="G3" s="88" t="s">
        <v>644</v>
      </c>
      <c r="H3" s="88" t="s">
        <v>645</v>
      </c>
      <c r="I3" s="88" t="s">
        <v>197</v>
      </c>
      <c r="J3" s="88" t="s">
        <v>195</v>
      </c>
      <c r="K3" s="88" t="s">
        <v>198</v>
      </c>
      <c r="L3" s="88" t="s">
        <v>199</v>
      </c>
      <c r="M3" s="88" t="s">
        <v>200</v>
      </c>
      <c r="N3" s="90" t="s">
        <v>201</v>
      </c>
      <c r="O3" s="75" t="s">
        <v>638</v>
      </c>
      <c r="P3" s="24" t="s">
        <v>194</v>
      </c>
    </row>
    <row r="4" spans="1:16" ht="15">
      <c r="A4" s="36">
        <v>1</v>
      </c>
      <c r="B4" s="37" t="str">
        <f aca="true" t="shared" si="0" ref="B4:B24">LEFT(D4,7)</f>
        <v>9420032</v>
      </c>
      <c r="C4" s="37" t="str">
        <f aca="true" t="shared" si="1" ref="C4:C24">RIGHT(D4,LEN(D4)-FIND("-",D4)-1)</f>
        <v>KUHINJSKI RUČNICI 1/2 2SL - KOM</v>
      </c>
      <c r="D4" s="37" t="s">
        <v>27</v>
      </c>
      <c r="E4" s="77">
        <v>216</v>
      </c>
      <c r="F4" s="85"/>
      <c r="G4" s="89"/>
      <c r="H4" s="89"/>
      <c r="I4" s="89"/>
      <c r="J4" s="89"/>
      <c r="K4" s="89"/>
      <c r="L4" s="89"/>
      <c r="M4" s="89"/>
      <c r="N4" s="89"/>
      <c r="O4" s="78">
        <f>E4*F4</f>
        <v>0</v>
      </c>
      <c r="P4" s="91"/>
    </row>
    <row r="5" spans="1:16" ht="15">
      <c r="A5" s="40">
        <v>2</v>
      </c>
      <c r="B5" s="79" t="str">
        <f t="shared" si="0"/>
        <v>9420031</v>
      </c>
      <c r="C5" s="79" t="str">
        <f t="shared" si="1"/>
        <v>LISTIĆI ZA RUKE 1/15 210L USKI 21CM BIJ - KOM</v>
      </c>
      <c r="D5" s="41" t="s">
        <v>26</v>
      </c>
      <c r="E5" s="80">
        <v>762</v>
      </c>
      <c r="F5" s="86"/>
      <c r="G5" s="64"/>
      <c r="H5" s="64"/>
      <c r="I5" s="64"/>
      <c r="J5" s="64"/>
      <c r="K5" s="64"/>
      <c r="L5" s="64"/>
      <c r="M5" s="64"/>
      <c r="N5" s="64"/>
      <c r="O5" s="43">
        <f aca="true" t="shared" si="2" ref="O5:O24">E5*F5</f>
        <v>0</v>
      </c>
      <c r="P5" s="68"/>
    </row>
    <row r="6" spans="1:16" ht="15">
      <c r="A6" s="40">
        <v>3</v>
      </c>
      <c r="B6" s="79" t="str">
        <f t="shared" si="0"/>
        <v>9420012</v>
      </c>
      <c r="C6" s="79" t="str">
        <f t="shared" si="1"/>
        <v>LISTIĆI ZA RUKE 1/21 180L X-PRESS - KOM</v>
      </c>
      <c r="D6" s="41" t="s">
        <v>20</v>
      </c>
      <c r="E6" s="80">
        <v>777</v>
      </c>
      <c r="F6" s="86"/>
      <c r="G6" s="64"/>
      <c r="H6" s="64"/>
      <c r="I6" s="64"/>
      <c r="J6" s="64"/>
      <c r="K6" s="64"/>
      <c r="L6" s="64"/>
      <c r="M6" s="64"/>
      <c r="N6" s="64"/>
      <c r="O6" s="43">
        <f t="shared" si="2"/>
        <v>0</v>
      </c>
      <c r="P6" s="68"/>
    </row>
    <row r="7" spans="1:16" ht="15">
      <c r="A7" s="40">
        <v>4</v>
      </c>
      <c r="B7" s="79" t="str">
        <f t="shared" si="0"/>
        <v>9420014</v>
      </c>
      <c r="C7" s="79" t="str">
        <f t="shared" si="1"/>
        <v>LISTIĆI ZA RUKE 1SL 1/20 250L B-93 - KOM</v>
      </c>
      <c r="D7" s="41" t="s">
        <v>21</v>
      </c>
      <c r="E7" s="80">
        <v>3592</v>
      </c>
      <c r="F7" s="86"/>
      <c r="G7" s="64"/>
      <c r="H7" s="64"/>
      <c r="I7" s="64"/>
      <c r="J7" s="64"/>
      <c r="K7" s="64"/>
      <c r="L7" s="64"/>
      <c r="M7" s="64"/>
      <c r="N7" s="64"/>
      <c r="O7" s="43">
        <f t="shared" si="2"/>
        <v>0</v>
      </c>
      <c r="P7" s="68"/>
    </row>
    <row r="8" spans="1:16" ht="15">
      <c r="A8" s="40">
        <v>5</v>
      </c>
      <c r="B8" s="79" t="str">
        <f t="shared" si="0"/>
        <v>9420029</v>
      </c>
      <c r="C8" s="79" t="str">
        <f t="shared" si="1"/>
        <v>LISTIĆI ZA RUKE 2SL 1/15 210L BIJ 21X22 - KOM</v>
      </c>
      <c r="D8" s="41" t="s">
        <v>25</v>
      </c>
      <c r="E8" s="80">
        <v>124</v>
      </c>
      <c r="F8" s="86"/>
      <c r="G8" s="64"/>
      <c r="H8" s="64"/>
      <c r="I8" s="64"/>
      <c r="J8" s="64"/>
      <c r="K8" s="64"/>
      <c r="L8" s="64"/>
      <c r="M8" s="64"/>
      <c r="N8" s="64"/>
      <c r="O8" s="43">
        <f t="shared" si="2"/>
        <v>0</v>
      </c>
      <c r="P8" s="68"/>
    </row>
    <row r="9" spans="1:16" ht="15">
      <c r="A9" s="40">
        <v>6</v>
      </c>
      <c r="B9" s="79" t="str">
        <f t="shared" si="0"/>
        <v>9420018</v>
      </c>
      <c r="C9" s="79" t="str">
        <f t="shared" si="1"/>
        <v>LISTIĆI ZA RUKE 2SL 20x250/1 BIJELI - PAK</v>
      </c>
      <c r="D9" s="41" t="s">
        <v>309</v>
      </c>
      <c r="E9" s="80">
        <v>45</v>
      </c>
      <c r="F9" s="86"/>
      <c r="G9" s="64"/>
      <c r="H9" s="64"/>
      <c r="I9" s="64"/>
      <c r="J9" s="64"/>
      <c r="K9" s="64"/>
      <c r="L9" s="64"/>
      <c r="M9" s="64"/>
      <c r="N9" s="64"/>
      <c r="O9" s="43">
        <f t="shared" si="2"/>
        <v>0</v>
      </c>
      <c r="P9" s="68"/>
    </row>
    <row r="10" spans="1:16" ht="15">
      <c r="A10" s="40">
        <v>7</v>
      </c>
      <c r="B10" s="79" t="str">
        <f t="shared" si="0"/>
        <v>9420036</v>
      </c>
      <c r="C10" s="79" t="str">
        <f t="shared" si="1"/>
        <v>LISTIĆI ZA RUKE SLOŽI. 22X21CM15X200 2SL - KOM</v>
      </c>
      <c r="D10" s="41" t="s">
        <v>311</v>
      </c>
      <c r="E10" s="80">
        <v>83</v>
      </c>
      <c r="F10" s="86"/>
      <c r="G10" s="64"/>
      <c r="H10" s="64"/>
      <c r="I10" s="64"/>
      <c r="J10" s="64"/>
      <c r="K10" s="64"/>
      <c r="L10" s="64"/>
      <c r="M10" s="64"/>
      <c r="N10" s="64"/>
      <c r="O10" s="43">
        <f t="shared" si="2"/>
        <v>0</v>
      </c>
      <c r="P10" s="68"/>
    </row>
    <row r="11" spans="1:16" ht="15">
      <c r="A11" s="40">
        <v>8</v>
      </c>
      <c r="B11" s="79" t="str">
        <f t="shared" si="0"/>
        <v>9420037</v>
      </c>
      <c r="C11" s="79" t="str">
        <f t="shared" si="1"/>
        <v>MARAMICA OSVJEŽAVAJUĆA 400/1 - KOM</v>
      </c>
      <c r="D11" s="41" t="s">
        <v>312</v>
      </c>
      <c r="E11" s="80">
        <v>400</v>
      </c>
      <c r="F11" s="86"/>
      <c r="G11" s="64"/>
      <c r="H11" s="64"/>
      <c r="I11" s="64"/>
      <c r="J11" s="64"/>
      <c r="K11" s="64"/>
      <c r="L11" s="64"/>
      <c r="M11" s="64"/>
      <c r="N11" s="64"/>
      <c r="O11" s="43">
        <f t="shared" si="2"/>
        <v>0</v>
      </c>
      <c r="P11" s="68"/>
    </row>
    <row r="12" spans="1:16" ht="15">
      <c r="A12" s="40">
        <v>9</v>
      </c>
      <c r="B12" s="79" t="str">
        <f t="shared" si="0"/>
        <v>9420033</v>
      </c>
      <c r="C12" s="79" t="str">
        <f t="shared" si="1"/>
        <v>MARAMICA OSVJEŽAVAJUĆA LIMUN 7X10CM -KOM - KOM</v>
      </c>
      <c r="D12" s="41" t="s">
        <v>28</v>
      </c>
      <c r="E12" s="80">
        <v>7500</v>
      </c>
      <c r="F12" s="86"/>
      <c r="G12" s="64"/>
      <c r="H12" s="64"/>
      <c r="I12" s="64"/>
      <c r="J12" s="64"/>
      <c r="K12" s="64"/>
      <c r="L12" s="64"/>
      <c r="M12" s="64"/>
      <c r="N12" s="64"/>
      <c r="O12" s="43">
        <f t="shared" si="2"/>
        <v>0</v>
      </c>
      <c r="P12" s="68"/>
    </row>
    <row r="13" spans="1:16" ht="15">
      <c r="A13" s="40">
        <v>10</v>
      </c>
      <c r="B13" s="79" t="str">
        <f t="shared" si="0"/>
        <v>9420001</v>
      </c>
      <c r="C13" s="79" t="str">
        <f t="shared" si="1"/>
        <v>MARAMICA VLAŽNA LIMUNSKA 7X14 - KOM</v>
      </c>
      <c r="D13" s="41" t="s">
        <v>15</v>
      </c>
      <c r="E13" s="80">
        <v>2000</v>
      </c>
      <c r="F13" s="86"/>
      <c r="G13" s="64"/>
      <c r="H13" s="64"/>
      <c r="I13" s="64"/>
      <c r="J13" s="64"/>
      <c r="K13" s="64"/>
      <c r="L13" s="64"/>
      <c r="M13" s="64"/>
      <c r="N13" s="64"/>
      <c r="O13" s="43">
        <f t="shared" si="2"/>
        <v>0</v>
      </c>
      <c r="P13" s="68"/>
    </row>
    <row r="14" spans="1:16" ht="15">
      <c r="A14" s="40">
        <v>11</v>
      </c>
      <c r="B14" s="79" t="str">
        <f t="shared" si="0"/>
        <v>9420002</v>
      </c>
      <c r="C14" s="79" t="str">
        <f t="shared" si="1"/>
        <v>MARAMICE KOZMETIČKE ZA LICE 2SL 100/1 - PAK</v>
      </c>
      <c r="D14" s="41" t="s">
        <v>16</v>
      </c>
      <c r="E14" s="80">
        <v>10523</v>
      </c>
      <c r="F14" s="86"/>
      <c r="G14" s="64"/>
      <c r="H14" s="64"/>
      <c r="I14" s="64"/>
      <c r="J14" s="64"/>
      <c r="K14" s="64"/>
      <c r="L14" s="64"/>
      <c r="M14" s="64"/>
      <c r="N14" s="64"/>
      <c r="O14" s="43">
        <f t="shared" si="2"/>
        <v>0</v>
      </c>
      <c r="P14" s="68"/>
    </row>
    <row r="15" spans="1:16" ht="15">
      <c r="A15" s="40">
        <v>12</v>
      </c>
      <c r="B15" s="79" t="str">
        <f t="shared" si="0"/>
        <v>9420007</v>
      </c>
      <c r="C15" s="79" t="str">
        <f t="shared" si="1"/>
        <v>ROLA IND.2SL 1/6 6000G CEL. BIJELE 110MT - KOM</v>
      </c>
      <c r="D15" s="41" t="s">
        <v>17</v>
      </c>
      <c r="E15" s="80">
        <v>4178</v>
      </c>
      <c r="F15" s="86"/>
      <c r="G15" s="64"/>
      <c r="H15" s="64"/>
      <c r="I15" s="64"/>
      <c r="J15" s="64"/>
      <c r="K15" s="64"/>
      <c r="L15" s="64"/>
      <c r="M15" s="64"/>
      <c r="N15" s="64"/>
      <c r="O15" s="43">
        <f t="shared" si="2"/>
        <v>0</v>
      </c>
      <c r="P15" s="68"/>
    </row>
    <row r="16" spans="1:16" ht="15">
      <c r="A16" s="40">
        <v>13</v>
      </c>
      <c r="B16" s="79" t="str">
        <f t="shared" si="0"/>
        <v>9420035</v>
      </c>
      <c r="C16" s="79" t="str">
        <f t="shared" si="1"/>
        <v>ROLA IND.2SL 1/6 BIJELE (ZAMJENSKI) - KOM</v>
      </c>
      <c r="D16" s="41" t="s">
        <v>30</v>
      </c>
      <c r="E16" s="80">
        <v>22773.5</v>
      </c>
      <c r="F16" s="86"/>
      <c r="G16" s="64"/>
      <c r="H16" s="64"/>
      <c r="I16" s="64"/>
      <c r="J16" s="64"/>
      <c r="K16" s="64"/>
      <c r="L16" s="64"/>
      <c r="M16" s="64"/>
      <c r="N16" s="64"/>
      <c r="O16" s="43">
        <f t="shared" si="2"/>
        <v>0</v>
      </c>
      <c r="P16" s="68"/>
    </row>
    <row r="17" spans="1:16" ht="15">
      <c r="A17" s="40">
        <v>14</v>
      </c>
      <c r="B17" s="79" t="str">
        <f t="shared" si="0"/>
        <v>9420016</v>
      </c>
      <c r="C17" s="79" t="str">
        <f t="shared" si="1"/>
        <v>ROLE ZA RUKE 2SL 190M 6/1 6000G BIJELE - PAK</v>
      </c>
      <c r="D17" s="41" t="s">
        <v>23</v>
      </c>
      <c r="E17" s="80">
        <v>270</v>
      </c>
      <c r="F17" s="86"/>
      <c r="G17" s="64"/>
      <c r="H17" s="64"/>
      <c r="I17" s="64"/>
      <c r="J17" s="64"/>
      <c r="K17" s="64"/>
      <c r="L17" s="64"/>
      <c r="M17" s="64"/>
      <c r="N17" s="64"/>
      <c r="O17" s="43">
        <f t="shared" si="2"/>
        <v>0</v>
      </c>
      <c r="P17" s="68"/>
    </row>
    <row r="18" spans="1:16" ht="15">
      <c r="A18" s="40">
        <v>15</v>
      </c>
      <c r="B18" s="79" t="str">
        <f t="shared" si="0"/>
        <v>9420015</v>
      </c>
      <c r="C18" s="79" t="str">
        <f t="shared" si="1"/>
        <v>ROLE ZA RUKE 2SL 304M 6/1 11280G BIJELE - PAK</v>
      </c>
      <c r="D18" s="41" t="s">
        <v>22</v>
      </c>
      <c r="E18" s="80">
        <v>6</v>
      </c>
      <c r="F18" s="86"/>
      <c r="G18" s="64"/>
      <c r="H18" s="64"/>
      <c r="I18" s="64"/>
      <c r="J18" s="64"/>
      <c r="K18" s="64"/>
      <c r="L18" s="64"/>
      <c r="M18" s="64"/>
      <c r="N18" s="64"/>
      <c r="O18" s="43">
        <f t="shared" si="2"/>
        <v>0</v>
      </c>
      <c r="P18" s="68"/>
    </row>
    <row r="19" spans="1:16" ht="15">
      <c r="A19" s="40">
        <v>16</v>
      </c>
      <c r="B19" s="79" t="str">
        <f t="shared" si="0"/>
        <v>9420038</v>
      </c>
      <c r="C19" s="79" t="str">
        <f t="shared" si="1"/>
        <v>ROLE ZA RUKE CENT.IZVL.MAX18CM 6/1 2SL - KOM</v>
      </c>
      <c r="D19" s="41" t="s">
        <v>313</v>
      </c>
      <c r="E19" s="80">
        <v>1060</v>
      </c>
      <c r="F19" s="86"/>
      <c r="G19" s="64"/>
      <c r="H19" s="64"/>
      <c r="I19" s="64"/>
      <c r="J19" s="64"/>
      <c r="K19" s="64"/>
      <c r="L19" s="64"/>
      <c r="M19" s="64"/>
      <c r="N19" s="64"/>
      <c r="O19" s="43">
        <f t="shared" si="2"/>
        <v>0</v>
      </c>
      <c r="P19" s="68"/>
    </row>
    <row r="20" spans="1:16" ht="15">
      <c r="A20" s="40">
        <v>17</v>
      </c>
      <c r="B20" s="79" t="str">
        <f t="shared" si="0"/>
        <v>9420027</v>
      </c>
      <c r="C20" s="79" t="str">
        <f t="shared" si="1"/>
        <v>ROLE ZA RUKE MATIC EXT-LONG 1SL 280M 1/6 - KOM</v>
      </c>
      <c r="D20" s="41" t="s">
        <v>24</v>
      </c>
      <c r="E20" s="80">
        <v>9574</v>
      </c>
      <c r="F20" s="86"/>
      <c r="G20" s="64"/>
      <c r="H20" s="64"/>
      <c r="I20" s="64"/>
      <c r="J20" s="64"/>
      <c r="K20" s="64"/>
      <c r="L20" s="64"/>
      <c r="M20" s="64"/>
      <c r="N20" s="64"/>
      <c r="O20" s="43">
        <f t="shared" si="2"/>
        <v>0</v>
      </c>
      <c r="P20" s="68"/>
    </row>
    <row r="21" spans="1:16" ht="15">
      <c r="A21" s="40">
        <v>18</v>
      </c>
      <c r="B21" s="79" t="str">
        <f t="shared" si="0"/>
        <v>9420034</v>
      </c>
      <c r="C21" s="79" t="str">
        <f t="shared" si="1"/>
        <v>ROLE ZA RUKE MATIC SOFT 2SL 150M 1/6 - KOM</v>
      </c>
      <c r="D21" s="41" t="s">
        <v>29</v>
      </c>
      <c r="E21" s="80">
        <v>282</v>
      </c>
      <c r="F21" s="86"/>
      <c r="G21" s="64"/>
      <c r="H21" s="64"/>
      <c r="I21" s="64"/>
      <c r="J21" s="64"/>
      <c r="K21" s="64"/>
      <c r="L21" s="64"/>
      <c r="M21" s="64"/>
      <c r="N21" s="64"/>
      <c r="O21" s="43">
        <f t="shared" si="2"/>
        <v>0</v>
      </c>
      <c r="P21" s="68"/>
    </row>
    <row r="22" spans="1:16" ht="15">
      <c r="A22" s="40">
        <v>19</v>
      </c>
      <c r="B22" s="79" t="str">
        <f t="shared" si="0"/>
        <v>9420028</v>
      </c>
      <c r="C22" s="79" t="str">
        <f t="shared" si="1"/>
        <v>RUČNICI CLEANYCLEAN V SPEC. 22 1/15 210L - KOM</v>
      </c>
      <c r="D22" s="41" t="s">
        <v>310</v>
      </c>
      <c r="E22" s="80">
        <v>0</v>
      </c>
      <c r="F22" s="86"/>
      <c r="G22" s="64"/>
      <c r="H22" s="64"/>
      <c r="I22" s="64"/>
      <c r="J22" s="64"/>
      <c r="K22" s="64"/>
      <c r="L22" s="64"/>
      <c r="M22" s="64"/>
      <c r="N22" s="64"/>
      <c r="O22" s="43">
        <f t="shared" si="2"/>
        <v>0</v>
      </c>
      <c r="P22" s="68"/>
    </row>
    <row r="23" spans="1:16" ht="15">
      <c r="A23" s="40">
        <v>20</v>
      </c>
      <c r="B23" s="79" t="str">
        <f t="shared" si="0"/>
        <v>9420009</v>
      </c>
      <c r="C23" s="79" t="str">
        <f t="shared" si="1"/>
        <v>RUČNICI U ROLI 1/6 115M - KOM</v>
      </c>
      <c r="D23" s="41" t="s">
        <v>18</v>
      </c>
      <c r="E23" s="80">
        <v>36</v>
      </c>
      <c r="F23" s="86"/>
      <c r="G23" s="64"/>
      <c r="H23" s="64"/>
      <c r="I23" s="64"/>
      <c r="J23" s="64"/>
      <c r="K23" s="64"/>
      <c r="L23" s="64"/>
      <c r="M23" s="64"/>
      <c r="N23" s="64"/>
      <c r="O23" s="43">
        <f t="shared" si="2"/>
        <v>0</v>
      </c>
      <c r="P23" s="68"/>
    </row>
    <row r="24" spans="1:16" ht="12.75" thickBot="1">
      <c r="A24" s="44">
        <v>21</v>
      </c>
      <c r="B24" s="81" t="str">
        <f t="shared" si="0"/>
        <v>9420011</v>
      </c>
      <c r="C24" s="81" t="str">
        <f t="shared" si="1"/>
        <v>RUČNICI U ROLI MATIC SOFT 1/6 280M - KOM</v>
      </c>
      <c r="D24" s="45" t="s">
        <v>19</v>
      </c>
      <c r="E24" s="82">
        <v>138</v>
      </c>
      <c r="F24" s="87"/>
      <c r="G24" s="65"/>
      <c r="H24" s="65"/>
      <c r="I24" s="65"/>
      <c r="J24" s="65"/>
      <c r="K24" s="65"/>
      <c r="L24" s="65"/>
      <c r="M24" s="65"/>
      <c r="N24" s="65"/>
      <c r="O24" s="47">
        <f t="shared" si="2"/>
        <v>0</v>
      </c>
      <c r="P24" s="69"/>
    </row>
    <row r="25" spans="3:15" ht="15">
      <c r="C25" s="1" t="s">
        <v>589</v>
      </c>
      <c r="E25" s="48">
        <f>SUM(E4:E24)</f>
        <v>64339.5</v>
      </c>
      <c r="O25" s="83">
        <f>SUM(O4:O24)</f>
        <v>0</v>
      </c>
    </row>
    <row r="27" ht="15">
      <c r="F27" s="56" t="s">
        <v>588</v>
      </c>
    </row>
    <row r="29" spans="6:8" ht="15">
      <c r="F29" s="61"/>
      <c r="G29" s="55"/>
      <c r="H29" s="55"/>
    </row>
  </sheetData>
  <sheetProtection algorithmName="SHA-512" hashValue="5nI5tNnt8eiPGtPQZqp1VrpgUR+ljAS0RuIKMBz9BkksiYuZpYQMWgM540UpwnJmSm4QUy9TXUgkOxQX9udLOw==" saltValue="2faZX7RKawloVQa/e9/nwA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2:Q21"/>
  <sheetViews>
    <sheetView workbookViewId="0" topLeftCell="A1">
      <selection activeCell="G29" sqref="G29"/>
    </sheetView>
  </sheetViews>
  <sheetFormatPr defaultColWidth="9.140625" defaultRowHeight="15"/>
  <cols>
    <col min="1" max="1" width="4.28125" style="26" bestFit="1" customWidth="1"/>
    <col min="2" max="2" width="10.8515625" style="26" bestFit="1" customWidth="1"/>
    <col min="3" max="3" width="42.7109375" style="26" bestFit="1" customWidth="1"/>
    <col min="4" max="4" width="51.421875" style="26" hidden="1" customWidth="1"/>
    <col min="5" max="5" width="7.421875" style="26" bestFit="1" customWidth="1"/>
    <col min="6" max="6" width="11.8515625" style="56" customWidth="1"/>
    <col min="7" max="7" width="9.140625" style="50" customWidth="1"/>
    <col min="8" max="8" width="12.00390625" style="50" customWidth="1"/>
    <col min="9" max="14" width="9.140625" style="50" customWidth="1"/>
    <col min="15" max="15" width="23.421875" style="50" customWidth="1"/>
    <col min="16" max="16" width="12.8515625" style="28" customWidth="1"/>
    <col min="17" max="17" width="14.140625" style="50" customWidth="1"/>
    <col min="18" max="16384" width="9.140625" style="26" customWidth="1"/>
  </cols>
  <sheetData>
    <row r="1" ht="6" customHeight="1"/>
    <row r="2" spans="3:17" s="76" customFormat="1" ht="12.75" thickBot="1">
      <c r="C2" s="92" t="s">
        <v>31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3"/>
      <c r="Q2" s="99"/>
    </row>
    <row r="3" spans="1:17" s="94" customFormat="1" ht="57" customHeight="1" thickBot="1">
      <c r="A3" s="71" t="s">
        <v>190</v>
      </c>
      <c r="B3" s="73" t="s">
        <v>191</v>
      </c>
      <c r="C3" s="73" t="s">
        <v>12</v>
      </c>
      <c r="D3" s="73" t="s">
        <v>12</v>
      </c>
      <c r="E3" s="74" t="s">
        <v>308</v>
      </c>
      <c r="F3" s="84" t="s">
        <v>643</v>
      </c>
      <c r="G3" s="88" t="s">
        <v>203</v>
      </c>
      <c r="H3" s="88" t="s">
        <v>197</v>
      </c>
      <c r="I3" s="88" t="s">
        <v>639</v>
      </c>
      <c r="J3" s="88" t="s">
        <v>640</v>
      </c>
      <c r="K3" s="88" t="s">
        <v>204</v>
      </c>
      <c r="L3" s="88" t="s">
        <v>205</v>
      </c>
      <c r="M3" s="88" t="s">
        <v>206</v>
      </c>
      <c r="N3" s="88" t="s">
        <v>207</v>
      </c>
      <c r="O3" s="90" t="s">
        <v>201</v>
      </c>
      <c r="P3" s="75" t="s">
        <v>638</v>
      </c>
      <c r="Q3" s="24" t="s">
        <v>194</v>
      </c>
    </row>
    <row r="4" spans="1:17" ht="15">
      <c r="A4" s="36">
        <v>1</v>
      </c>
      <c r="B4" s="37" t="str">
        <f aca="true" t="shared" si="0" ref="B4:B16">LEFT(D4,7)</f>
        <v>9430017</v>
      </c>
      <c r="C4" s="37" t="str">
        <f aca="true" t="shared" si="1" ref="C4:C16">RIGHT(D4,LEN(D4)-FIND("-",D4)-1)</f>
        <v>TOAL.PAP. 2SL 10/1 140 L BIJELI WC - KOM</v>
      </c>
      <c r="D4" s="37" t="s">
        <v>39</v>
      </c>
      <c r="E4" s="77">
        <v>1931</v>
      </c>
      <c r="F4" s="85"/>
      <c r="G4" s="89"/>
      <c r="H4" s="89"/>
      <c r="I4" s="89"/>
      <c r="J4" s="89"/>
      <c r="K4" s="89"/>
      <c r="L4" s="89"/>
      <c r="M4" s="89"/>
      <c r="N4" s="89"/>
      <c r="O4" s="89"/>
      <c r="P4" s="78">
        <f>E4*F4</f>
        <v>0</v>
      </c>
      <c r="Q4" s="91"/>
    </row>
    <row r="5" spans="1:17" ht="15">
      <c r="A5" s="40">
        <v>2</v>
      </c>
      <c r="B5" s="41" t="str">
        <f t="shared" si="0"/>
        <v>9430018</v>
      </c>
      <c r="C5" s="41" t="str">
        <f t="shared" si="1"/>
        <v>TOAL.PAP. 2SL 10/1 200 L BIJELI WC - KOM</v>
      </c>
      <c r="D5" s="41" t="s">
        <v>317</v>
      </c>
      <c r="E5" s="80">
        <v>7404</v>
      </c>
      <c r="F5" s="86"/>
      <c r="G5" s="64"/>
      <c r="H5" s="64"/>
      <c r="I5" s="64"/>
      <c r="J5" s="64"/>
      <c r="K5" s="64"/>
      <c r="L5" s="64"/>
      <c r="M5" s="64"/>
      <c r="N5" s="64"/>
      <c r="O5" s="64"/>
      <c r="P5" s="43">
        <f aca="true" t="shared" si="2" ref="P5:P16">E5*F5</f>
        <v>0</v>
      </c>
      <c r="Q5" s="68"/>
    </row>
    <row r="6" spans="1:17" ht="15">
      <c r="A6" s="40">
        <v>3</v>
      </c>
      <c r="B6" s="41" t="str">
        <f t="shared" si="0"/>
        <v>9430009</v>
      </c>
      <c r="C6" s="41" t="str">
        <f t="shared" si="1"/>
        <v>TOAL.PAP. 2SL 10/1 200L BIJELI WC 840G - KOM</v>
      </c>
      <c r="D6" s="41" t="s">
        <v>36</v>
      </c>
      <c r="E6" s="80">
        <v>23213</v>
      </c>
      <c r="F6" s="86"/>
      <c r="G6" s="64"/>
      <c r="H6" s="64"/>
      <c r="I6" s="64"/>
      <c r="J6" s="64"/>
      <c r="K6" s="64"/>
      <c r="L6" s="64"/>
      <c r="M6" s="64"/>
      <c r="N6" s="64"/>
      <c r="O6" s="64"/>
      <c r="P6" s="43">
        <f t="shared" si="2"/>
        <v>0</v>
      </c>
      <c r="Q6" s="68"/>
    </row>
    <row r="7" spans="1:17" ht="15">
      <c r="A7" s="40">
        <v>4</v>
      </c>
      <c r="B7" s="41" t="str">
        <f t="shared" si="0"/>
        <v>9430013</v>
      </c>
      <c r="C7" s="41" t="str">
        <f t="shared" si="1"/>
        <v>TOAL.PAP. 2SL 10/1 800G 150L BIJELI WC - KOM</v>
      </c>
      <c r="D7" s="41" t="s">
        <v>37</v>
      </c>
      <c r="E7" s="80">
        <v>936</v>
      </c>
      <c r="F7" s="86"/>
      <c r="G7" s="64"/>
      <c r="H7" s="64"/>
      <c r="I7" s="64"/>
      <c r="J7" s="64"/>
      <c r="K7" s="64"/>
      <c r="L7" s="64"/>
      <c r="M7" s="64"/>
      <c r="N7" s="64"/>
      <c r="O7" s="64"/>
      <c r="P7" s="43">
        <f t="shared" si="2"/>
        <v>0</v>
      </c>
      <c r="Q7" s="68"/>
    </row>
    <row r="8" spans="1:17" ht="15">
      <c r="A8" s="40">
        <v>5</v>
      </c>
      <c r="B8" s="41" t="str">
        <f t="shared" si="0"/>
        <v>9430003</v>
      </c>
      <c r="C8" s="41" t="str">
        <f t="shared" si="1"/>
        <v>TOAL.PAP. 2SL 8/1 250L BIJELI WC - KOM</v>
      </c>
      <c r="D8" s="41" t="s">
        <v>315</v>
      </c>
      <c r="E8" s="80">
        <v>2060</v>
      </c>
      <c r="F8" s="86"/>
      <c r="G8" s="64"/>
      <c r="H8" s="64"/>
      <c r="I8" s="64"/>
      <c r="J8" s="64"/>
      <c r="K8" s="64"/>
      <c r="L8" s="64"/>
      <c r="M8" s="64"/>
      <c r="N8" s="64"/>
      <c r="O8" s="64"/>
      <c r="P8" s="43">
        <f t="shared" si="2"/>
        <v>0</v>
      </c>
      <c r="Q8" s="68"/>
    </row>
    <row r="9" spans="1:17" ht="15">
      <c r="A9" s="40">
        <v>6</v>
      </c>
      <c r="B9" s="41" t="str">
        <f t="shared" si="0"/>
        <v>9430019</v>
      </c>
      <c r="C9" s="41" t="str">
        <f t="shared" si="1"/>
        <v>TOAL.PAP. 2SL 8/1 350L BIJELI - KOM</v>
      </c>
      <c r="D9" s="41" t="s">
        <v>318</v>
      </c>
      <c r="E9" s="80">
        <v>67605</v>
      </c>
      <c r="F9" s="86"/>
      <c r="G9" s="64"/>
      <c r="H9" s="64"/>
      <c r="I9" s="64"/>
      <c r="J9" s="64"/>
      <c r="K9" s="64"/>
      <c r="L9" s="64"/>
      <c r="M9" s="64"/>
      <c r="N9" s="64"/>
      <c r="O9" s="64"/>
      <c r="P9" s="43">
        <f t="shared" si="2"/>
        <v>0</v>
      </c>
      <c r="Q9" s="68"/>
    </row>
    <row r="10" spans="1:17" ht="15">
      <c r="A10" s="40">
        <v>7</v>
      </c>
      <c r="B10" s="41" t="str">
        <f t="shared" si="0"/>
        <v>9430008</v>
      </c>
      <c r="C10" s="41" t="str">
        <f t="shared" si="1"/>
        <v>TOAL.PAP. 3SL 8/1 1080G CEL. BIJELI - PAK</v>
      </c>
      <c r="D10" s="41" t="s">
        <v>35</v>
      </c>
      <c r="E10" s="80">
        <v>4679</v>
      </c>
      <c r="F10" s="86"/>
      <c r="G10" s="64"/>
      <c r="H10" s="64"/>
      <c r="I10" s="64"/>
      <c r="J10" s="64"/>
      <c r="K10" s="64"/>
      <c r="L10" s="64"/>
      <c r="M10" s="64"/>
      <c r="N10" s="64"/>
      <c r="O10" s="64"/>
      <c r="P10" s="43">
        <f t="shared" si="2"/>
        <v>0</v>
      </c>
      <c r="Q10" s="68"/>
    </row>
    <row r="11" spans="1:17" ht="15">
      <c r="A11" s="40">
        <v>8</v>
      </c>
      <c r="B11" s="41" t="str">
        <f t="shared" si="0"/>
        <v>9430010</v>
      </c>
      <c r="C11" s="41" t="str">
        <f t="shared" si="1"/>
        <v>TOAL.PAP. 3SL 8/1 1720 GR CEL. BIJELI - PAK</v>
      </c>
      <c r="D11" s="41" t="s">
        <v>316</v>
      </c>
      <c r="E11" s="80">
        <v>90</v>
      </c>
      <c r="F11" s="86"/>
      <c r="G11" s="64"/>
      <c r="H11" s="64"/>
      <c r="I11" s="64"/>
      <c r="J11" s="64"/>
      <c r="K11" s="64"/>
      <c r="L11" s="64"/>
      <c r="M11" s="64"/>
      <c r="N11" s="64"/>
      <c r="O11" s="64"/>
      <c r="P11" s="43">
        <f t="shared" si="2"/>
        <v>0</v>
      </c>
      <c r="Q11" s="68"/>
    </row>
    <row r="12" spans="1:17" ht="15">
      <c r="A12" s="95">
        <v>9</v>
      </c>
      <c r="B12" s="41" t="str">
        <f t="shared" si="0"/>
        <v>9430004</v>
      </c>
      <c r="C12" s="41" t="str">
        <f t="shared" si="1"/>
        <v>TOAL.PAP. ROLE MAXI 1000 GR. - KOM</v>
      </c>
      <c r="D12" s="41" t="s">
        <v>33</v>
      </c>
      <c r="E12" s="80">
        <v>14663</v>
      </c>
      <c r="F12" s="86"/>
      <c r="G12" s="64"/>
      <c r="H12" s="64"/>
      <c r="I12" s="64"/>
      <c r="J12" s="64"/>
      <c r="K12" s="64"/>
      <c r="L12" s="64"/>
      <c r="M12" s="64"/>
      <c r="N12" s="64"/>
      <c r="O12" s="64"/>
      <c r="P12" s="43">
        <f t="shared" si="2"/>
        <v>0</v>
      </c>
      <c r="Q12" s="68"/>
    </row>
    <row r="13" spans="1:17" ht="15">
      <c r="A13" s="40">
        <v>10</v>
      </c>
      <c r="B13" s="41" t="str">
        <f t="shared" si="0"/>
        <v>9430005</v>
      </c>
      <c r="C13" s="41" t="str">
        <f t="shared" si="1"/>
        <v>TOAL.PAP. ROLE MAXI 500 GR. - KOM</v>
      </c>
      <c r="D13" s="41" t="s">
        <v>34</v>
      </c>
      <c r="E13" s="80">
        <v>17303</v>
      </c>
      <c r="F13" s="86"/>
      <c r="G13" s="64"/>
      <c r="H13" s="64"/>
      <c r="I13" s="64"/>
      <c r="J13" s="64"/>
      <c r="K13" s="64"/>
      <c r="L13" s="64"/>
      <c r="M13" s="64"/>
      <c r="N13" s="64"/>
      <c r="O13" s="64"/>
      <c r="P13" s="43">
        <f t="shared" si="2"/>
        <v>0</v>
      </c>
      <c r="Q13" s="68"/>
    </row>
    <row r="14" spans="1:17" ht="15">
      <c r="A14" s="40">
        <v>11</v>
      </c>
      <c r="B14" s="41" t="str">
        <f t="shared" si="0"/>
        <v>9430001</v>
      </c>
      <c r="C14" s="41" t="str">
        <f t="shared" si="1"/>
        <v>TOAL.PAP. SMART ONE MINI 2SL BIJELI 12/1 - KOM</v>
      </c>
      <c r="D14" s="41" t="s">
        <v>314</v>
      </c>
      <c r="E14" s="80">
        <v>360</v>
      </c>
      <c r="F14" s="86"/>
      <c r="G14" s="64"/>
      <c r="H14" s="64"/>
      <c r="I14" s="64"/>
      <c r="J14" s="64"/>
      <c r="K14" s="64"/>
      <c r="L14" s="64"/>
      <c r="M14" s="64"/>
      <c r="N14" s="64"/>
      <c r="O14" s="64"/>
      <c r="P14" s="43">
        <f t="shared" si="2"/>
        <v>0</v>
      </c>
      <c r="Q14" s="68"/>
    </row>
    <row r="15" spans="1:17" ht="15">
      <c r="A15" s="40">
        <v>12</v>
      </c>
      <c r="B15" s="41" t="str">
        <f t="shared" si="0"/>
        <v>9430015</v>
      </c>
      <c r="C15" s="41" t="str">
        <f t="shared" si="1"/>
        <v>TOAL.PAP.U LIST.2SL 1/32 250L 5248G BIJ. - KOM</v>
      </c>
      <c r="D15" s="41" t="s">
        <v>38</v>
      </c>
      <c r="E15" s="80">
        <v>55466</v>
      </c>
      <c r="F15" s="86"/>
      <c r="G15" s="64"/>
      <c r="H15" s="64"/>
      <c r="I15" s="64"/>
      <c r="J15" s="64"/>
      <c r="K15" s="64"/>
      <c r="L15" s="64"/>
      <c r="M15" s="64"/>
      <c r="N15" s="64"/>
      <c r="O15" s="64"/>
      <c r="P15" s="43">
        <f t="shared" si="2"/>
        <v>0</v>
      </c>
      <c r="Q15" s="68"/>
    </row>
    <row r="16" spans="1:17" ht="12.75" thickBot="1">
      <c r="A16" s="44">
        <v>13</v>
      </c>
      <c r="B16" s="45" t="str">
        <f t="shared" si="0"/>
        <v>9420017</v>
      </c>
      <c r="C16" s="45" t="str">
        <f t="shared" si="1"/>
        <v>TOAL.PAP.U LIST.2SL 32x250/1 5248G BIJ. - PAK</v>
      </c>
      <c r="D16" s="45" t="s">
        <v>32</v>
      </c>
      <c r="E16" s="82">
        <v>1661</v>
      </c>
      <c r="F16" s="87"/>
      <c r="G16" s="65"/>
      <c r="H16" s="65"/>
      <c r="I16" s="65"/>
      <c r="J16" s="65"/>
      <c r="K16" s="65"/>
      <c r="L16" s="65"/>
      <c r="M16" s="65"/>
      <c r="N16" s="65"/>
      <c r="O16" s="65"/>
      <c r="P16" s="47">
        <f t="shared" si="2"/>
        <v>0</v>
      </c>
      <c r="Q16" s="69"/>
    </row>
    <row r="17" spans="3:17" s="76" customFormat="1" ht="15" customHeight="1">
      <c r="C17" s="25" t="s">
        <v>589</v>
      </c>
      <c r="E17" s="96">
        <f>SUM(E4:E16)</f>
        <v>197371</v>
      </c>
      <c r="F17" s="98"/>
      <c r="G17" s="99"/>
      <c r="H17" s="99"/>
      <c r="I17" s="99"/>
      <c r="J17" s="99"/>
      <c r="K17" s="99"/>
      <c r="L17" s="99"/>
      <c r="M17" s="99"/>
      <c r="N17" s="99"/>
      <c r="O17" s="99"/>
      <c r="P17" s="97">
        <f>SUM(P4:P16)</f>
        <v>0</v>
      </c>
      <c r="Q17" s="99"/>
    </row>
    <row r="19" ht="15">
      <c r="F19" s="56" t="s">
        <v>588</v>
      </c>
    </row>
    <row r="21" spans="6:8" ht="15">
      <c r="F21" s="61"/>
      <c r="G21" s="55"/>
      <c r="H21" s="55"/>
    </row>
  </sheetData>
  <sheetProtection algorithmName="SHA-512" hashValue="RTaq0y+OuBXiPUpANxFdSVT37J5Blsf6kk1aAfh2CMo2WUbTBTp0QrKIR80SDDgtDmmjJvFZaYisKSGbz6SVYQ==" saltValue="fl22fuWQZ4Y/oUAGV4I4eQ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2:K49"/>
  <sheetViews>
    <sheetView workbookViewId="0" topLeftCell="A16">
      <selection activeCell="D12" sqref="D12"/>
    </sheetView>
  </sheetViews>
  <sheetFormatPr defaultColWidth="9.140625" defaultRowHeight="15"/>
  <cols>
    <col min="1" max="1" width="4.7109375" style="26" customWidth="1"/>
    <col min="2" max="2" width="10.7109375" style="26" customWidth="1"/>
    <col min="3" max="3" width="54.140625" style="26" hidden="1" customWidth="1"/>
    <col min="4" max="4" width="45.421875" style="26" bestFit="1" customWidth="1"/>
    <col min="5" max="5" width="8.7109375" style="27" customWidth="1"/>
    <col min="6" max="6" width="15.28125" style="56" customWidth="1"/>
    <col min="7" max="7" width="11.7109375" style="56" customWidth="1"/>
    <col min="8" max="8" width="9.140625" style="50" customWidth="1"/>
    <col min="9" max="9" width="27.8515625" style="50" customWidth="1"/>
    <col min="10" max="10" width="12.7109375" style="28" customWidth="1"/>
    <col min="11" max="11" width="17.421875" style="50" customWidth="1"/>
    <col min="12" max="16384" width="9.140625" style="26" customWidth="1"/>
  </cols>
  <sheetData>
    <row r="1" ht="6.75" customHeight="1"/>
    <row r="2" spans="1:11" s="76" customFormat="1" ht="12.75" thickBot="1">
      <c r="A2" s="26"/>
      <c r="B2" s="100" t="s">
        <v>40</v>
      </c>
      <c r="C2" s="101"/>
      <c r="D2" s="101"/>
      <c r="E2" s="102"/>
      <c r="F2" s="98"/>
      <c r="G2" s="98"/>
      <c r="H2" s="99"/>
      <c r="I2" s="99"/>
      <c r="J2" s="93"/>
      <c r="K2" s="99"/>
    </row>
    <row r="3" spans="1:11" s="94" customFormat="1" ht="51.75" customHeight="1" thickBot="1">
      <c r="A3" s="71" t="s">
        <v>202</v>
      </c>
      <c r="B3" s="73" t="s">
        <v>191</v>
      </c>
      <c r="C3" s="73" t="s">
        <v>12</v>
      </c>
      <c r="D3" s="103" t="s">
        <v>192</v>
      </c>
      <c r="E3" s="74" t="s">
        <v>308</v>
      </c>
      <c r="F3" s="84" t="s">
        <v>646</v>
      </c>
      <c r="G3" s="106" t="s">
        <v>643</v>
      </c>
      <c r="H3" s="108" t="s">
        <v>203</v>
      </c>
      <c r="I3" s="90" t="s">
        <v>201</v>
      </c>
      <c r="J3" s="75" t="s">
        <v>638</v>
      </c>
      <c r="K3" s="24" t="s">
        <v>194</v>
      </c>
    </row>
    <row r="4" spans="1:11" ht="15">
      <c r="A4" s="36">
        <v>1</v>
      </c>
      <c r="B4" s="37" t="str">
        <f aca="true" t="shared" si="0" ref="B4:B44">LEFT(C4,7)</f>
        <v>9440044</v>
      </c>
      <c r="C4" s="37" t="s">
        <v>64</v>
      </c>
      <c r="D4" s="37" t="str">
        <f aca="true" t="shared" si="1" ref="D4:D44">RIGHT(C4,LEN(C4)-FIND("-",C4)-1)</f>
        <v>CART. PLAST. 32 ORO/NERO - KG</v>
      </c>
      <c r="E4" s="77">
        <v>60</v>
      </c>
      <c r="F4" s="85"/>
      <c r="G4" s="107"/>
      <c r="H4" s="89"/>
      <c r="I4" s="89"/>
      <c r="J4" s="78">
        <f>E4*F4</f>
        <v>0</v>
      </c>
      <c r="K4" s="91"/>
    </row>
    <row r="5" spans="1:11" ht="15">
      <c r="A5" s="40">
        <v>2</v>
      </c>
      <c r="B5" s="41" t="str">
        <f t="shared" si="0"/>
        <v>9440005</v>
      </c>
      <c r="C5" s="41" t="s">
        <v>42</v>
      </c>
      <c r="D5" s="41" t="str">
        <f t="shared" si="1"/>
        <v>ČIPKA 30X40 CM 1/100 PORCELLANATA - KOM</v>
      </c>
      <c r="E5" s="80">
        <v>2000</v>
      </c>
      <c r="F5" s="86"/>
      <c r="G5" s="59"/>
      <c r="H5" s="64"/>
      <c r="I5" s="64"/>
      <c r="J5" s="43">
        <f aca="true" t="shared" si="2" ref="J5:J44">E5*F5</f>
        <v>0</v>
      </c>
      <c r="K5" s="68"/>
    </row>
    <row r="6" spans="1:11" ht="15">
      <c r="A6" s="40">
        <v>3</v>
      </c>
      <c r="B6" s="41" t="str">
        <f t="shared" si="0"/>
        <v>9440051</v>
      </c>
      <c r="C6" s="41" t="s">
        <v>67</v>
      </c>
      <c r="D6" s="41" t="str">
        <f t="shared" si="1"/>
        <v>KARTONSKA KUTIJA 18X17X8 - KOM</v>
      </c>
      <c r="E6" s="80">
        <v>850</v>
      </c>
      <c r="F6" s="86"/>
      <c r="G6" s="59"/>
      <c r="H6" s="64"/>
      <c r="I6" s="64"/>
      <c r="J6" s="43">
        <f t="shared" si="2"/>
        <v>0</v>
      </c>
      <c r="K6" s="68"/>
    </row>
    <row r="7" spans="1:11" ht="15">
      <c r="A7" s="40">
        <v>4</v>
      </c>
      <c r="B7" s="41" t="str">
        <f t="shared" si="0"/>
        <v>9440007</v>
      </c>
      <c r="C7" s="41" t="s">
        <v>44</v>
      </c>
      <c r="D7" s="41" t="str">
        <f t="shared" si="1"/>
        <v>KARTONSKA KUTIJA 21X27X8 - KOM</v>
      </c>
      <c r="E7" s="80">
        <v>500</v>
      </c>
      <c r="F7" s="86"/>
      <c r="G7" s="59"/>
      <c r="H7" s="64"/>
      <c r="I7" s="64"/>
      <c r="J7" s="43">
        <f t="shared" si="2"/>
        <v>0</v>
      </c>
      <c r="K7" s="68"/>
    </row>
    <row r="8" spans="1:11" ht="15">
      <c r="A8" s="40">
        <v>5</v>
      </c>
      <c r="B8" s="41" t="str">
        <f t="shared" si="0"/>
        <v>9440036</v>
      </c>
      <c r="C8" s="41" t="s">
        <v>60</v>
      </c>
      <c r="D8" s="41" t="str">
        <f t="shared" si="1"/>
        <v>KARTONSKA KUTIJA 30X40X8 - KOM</v>
      </c>
      <c r="E8" s="80">
        <v>1160</v>
      </c>
      <c r="F8" s="86"/>
      <c r="G8" s="59"/>
      <c r="H8" s="64"/>
      <c r="I8" s="64"/>
      <c r="J8" s="43">
        <f t="shared" si="2"/>
        <v>0</v>
      </c>
      <c r="K8" s="68"/>
    </row>
    <row r="9" spans="1:11" ht="15">
      <c r="A9" s="40">
        <v>6</v>
      </c>
      <c r="B9" s="41" t="str">
        <f t="shared" si="0"/>
        <v>9440008</v>
      </c>
      <c r="C9" s="41" t="s">
        <v>45</v>
      </c>
      <c r="D9" s="41" t="str">
        <f t="shared" si="1"/>
        <v>KARTONSKA KUTIJA 34X34X15 - KOM</v>
      </c>
      <c r="E9" s="80">
        <v>250</v>
      </c>
      <c r="F9" s="86"/>
      <c r="G9" s="59"/>
      <c r="H9" s="64"/>
      <c r="I9" s="64"/>
      <c r="J9" s="43">
        <f t="shared" si="2"/>
        <v>0</v>
      </c>
      <c r="K9" s="68"/>
    </row>
    <row r="10" spans="1:11" ht="15">
      <c r="A10" s="40">
        <v>7</v>
      </c>
      <c r="B10" s="41" t="str">
        <f t="shared" si="0"/>
        <v>9440009</v>
      </c>
      <c r="C10" s="41" t="s">
        <v>46</v>
      </c>
      <c r="D10" s="41" t="str">
        <f t="shared" si="1"/>
        <v>KARTONSKA KUTIJA 34X44X15 - KOM</v>
      </c>
      <c r="E10" s="80">
        <v>250</v>
      </c>
      <c r="F10" s="86"/>
      <c r="G10" s="59"/>
      <c r="H10" s="64"/>
      <c r="I10" s="64"/>
      <c r="J10" s="43">
        <f t="shared" si="2"/>
        <v>0</v>
      </c>
      <c r="K10" s="68"/>
    </row>
    <row r="11" spans="1:11" ht="15">
      <c r="A11" s="40">
        <v>8</v>
      </c>
      <c r="B11" s="41" t="str">
        <f t="shared" si="0"/>
        <v>9440011</v>
      </c>
      <c r="C11" s="41" t="s">
        <v>47</v>
      </c>
      <c r="D11" s="41" t="str">
        <f t="shared" si="1"/>
        <v>KARTONSKA KUTIJE 40X50X8 - KOM</v>
      </c>
      <c r="E11" s="80">
        <v>250</v>
      </c>
      <c r="F11" s="86"/>
      <c r="G11" s="59"/>
      <c r="H11" s="64"/>
      <c r="I11" s="64"/>
      <c r="J11" s="43">
        <f t="shared" si="2"/>
        <v>0</v>
      </c>
      <c r="K11" s="68"/>
    </row>
    <row r="12" spans="1:11" ht="15">
      <c r="A12" s="40">
        <v>9</v>
      </c>
      <c r="B12" s="41" t="str">
        <f t="shared" si="0"/>
        <v>9440012</v>
      </c>
      <c r="C12" s="41" t="s">
        <v>48</v>
      </c>
      <c r="D12" s="41" t="str">
        <f t="shared" si="1"/>
        <v>KARTONSKA TACNA BR. 8. 32X42 - KG</v>
      </c>
      <c r="E12" s="80">
        <v>60</v>
      </c>
      <c r="F12" s="86"/>
      <c r="G12" s="59"/>
      <c r="H12" s="64"/>
      <c r="I12" s="64"/>
      <c r="J12" s="43">
        <f t="shared" si="2"/>
        <v>0</v>
      </c>
      <c r="K12" s="68"/>
    </row>
    <row r="13" spans="1:11" ht="15">
      <c r="A13" s="40">
        <v>10</v>
      </c>
      <c r="B13" s="41" t="str">
        <f t="shared" si="0"/>
        <v>9440013</v>
      </c>
      <c r="C13" s="41" t="s">
        <v>49</v>
      </c>
      <c r="D13" s="41" t="str">
        <f t="shared" si="1"/>
        <v>KARTONSKA TACNA FI 32 - KG</v>
      </c>
      <c r="E13" s="80">
        <v>200</v>
      </c>
      <c r="F13" s="86"/>
      <c r="G13" s="59"/>
      <c r="H13" s="64"/>
      <c r="I13" s="64"/>
      <c r="J13" s="43">
        <f t="shared" si="2"/>
        <v>0</v>
      </c>
      <c r="K13" s="68"/>
    </row>
    <row r="14" spans="1:11" ht="15">
      <c r="A14" s="40">
        <v>11</v>
      </c>
      <c r="B14" s="41" t="str">
        <f t="shared" si="0"/>
        <v>9440045</v>
      </c>
      <c r="C14" s="41" t="s">
        <v>65</v>
      </c>
      <c r="D14" s="41" t="str">
        <f t="shared" si="1"/>
        <v>KUTIJA KARTONSKA ZA PIZZU 32X32X3 - KOM</v>
      </c>
      <c r="E14" s="80">
        <v>22801</v>
      </c>
      <c r="F14" s="86"/>
      <c r="G14" s="59"/>
      <c r="H14" s="64"/>
      <c r="I14" s="64"/>
      <c r="J14" s="43">
        <f t="shared" si="2"/>
        <v>0</v>
      </c>
      <c r="K14" s="68"/>
    </row>
    <row r="15" spans="1:11" ht="15">
      <c r="A15" s="40">
        <v>12</v>
      </c>
      <c r="B15" s="41" t="str">
        <f t="shared" si="0"/>
        <v>9440092</v>
      </c>
      <c r="C15" s="41" t="s">
        <v>322</v>
      </c>
      <c r="D15" s="41" t="str">
        <f t="shared" si="1"/>
        <v>KUTIJA KARTONSKA ZA PIZZU 33x33x40 100/1 - KOM</v>
      </c>
      <c r="E15" s="80">
        <v>1004</v>
      </c>
      <c r="F15" s="86"/>
      <c r="G15" s="59"/>
      <c r="H15" s="64"/>
      <c r="I15" s="64"/>
      <c r="J15" s="43">
        <f t="shared" si="2"/>
        <v>0</v>
      </c>
      <c r="K15" s="68"/>
    </row>
    <row r="16" spans="1:11" ht="15">
      <c r="A16" s="40">
        <v>13</v>
      </c>
      <c r="B16" s="41" t="str">
        <f t="shared" si="0"/>
        <v>9440082</v>
      </c>
      <c r="C16" s="41" t="s">
        <v>72</v>
      </c>
      <c r="D16" s="41" t="str">
        <f t="shared" si="1"/>
        <v>KUTIJA PAP ZA 1 BOCU S RUČKOM - CRNA - KOM</v>
      </c>
      <c r="E16" s="80">
        <v>45</v>
      </c>
      <c r="F16" s="86"/>
      <c r="G16" s="59"/>
      <c r="H16" s="64"/>
      <c r="I16" s="64"/>
      <c r="J16" s="43">
        <f t="shared" si="2"/>
        <v>0</v>
      </c>
      <c r="K16" s="68"/>
    </row>
    <row r="17" spans="1:11" ht="15">
      <c r="A17" s="40">
        <v>14</v>
      </c>
      <c r="B17" s="41" t="str">
        <f t="shared" si="0"/>
        <v>9440083</v>
      </c>
      <c r="C17" s="41" t="s">
        <v>73</v>
      </c>
      <c r="D17" s="41" t="str">
        <f t="shared" si="1"/>
        <v>KUTIJA PAP ZA 2 BOCE S RUČKOM - CRNA - KOM</v>
      </c>
      <c r="E17" s="80">
        <v>15</v>
      </c>
      <c r="F17" s="86"/>
      <c r="G17" s="59"/>
      <c r="H17" s="64"/>
      <c r="I17" s="64"/>
      <c r="J17" s="43">
        <f t="shared" si="2"/>
        <v>0</v>
      </c>
      <c r="K17" s="68"/>
    </row>
    <row r="18" spans="1:11" ht="15">
      <c r="A18" s="40">
        <v>15</v>
      </c>
      <c r="B18" s="41" t="str">
        <f t="shared" si="0"/>
        <v>9440060</v>
      </c>
      <c r="C18" s="41" t="s">
        <v>69</v>
      </c>
      <c r="D18" s="41" t="str">
        <f t="shared" si="1"/>
        <v>KUTIJA ZA KOKICE 1150-1390ML 50/1 - KOM</v>
      </c>
      <c r="E18" s="80">
        <v>650</v>
      </c>
      <c r="F18" s="86"/>
      <c r="G18" s="59"/>
      <c r="H18" s="64"/>
      <c r="I18" s="64"/>
      <c r="J18" s="43">
        <f t="shared" si="2"/>
        <v>0</v>
      </c>
      <c r="K18" s="68"/>
    </row>
    <row r="19" spans="1:11" ht="15">
      <c r="A19" s="40">
        <v>16</v>
      </c>
      <c r="B19" s="41" t="str">
        <f t="shared" si="0"/>
        <v>9440023</v>
      </c>
      <c r="C19" s="41" t="s">
        <v>56</v>
      </c>
      <c r="D19" s="41" t="str">
        <f t="shared" si="1"/>
        <v>PAPIR MASNI SOLOTEN - KG</v>
      </c>
      <c r="E19" s="80">
        <v>250</v>
      </c>
      <c r="F19" s="86"/>
      <c r="G19" s="59"/>
      <c r="H19" s="64"/>
      <c r="I19" s="64"/>
      <c r="J19" s="43">
        <f t="shared" si="2"/>
        <v>0</v>
      </c>
      <c r="K19" s="68"/>
    </row>
    <row r="20" spans="1:11" ht="15">
      <c r="A20" s="40">
        <v>17</v>
      </c>
      <c r="B20" s="41" t="str">
        <f t="shared" si="0"/>
        <v>9440072</v>
      </c>
      <c r="C20" s="41" t="s">
        <v>71</v>
      </c>
      <c r="D20" s="41" t="str">
        <f t="shared" si="1"/>
        <v>PAPIR ZA PEČENJE 40CMx50M - KOM</v>
      </c>
      <c r="E20" s="80">
        <v>3</v>
      </c>
      <c r="F20" s="86"/>
      <c r="G20" s="59"/>
      <c r="H20" s="64"/>
      <c r="I20" s="64"/>
      <c r="J20" s="43">
        <f t="shared" si="2"/>
        <v>0</v>
      </c>
      <c r="K20" s="68"/>
    </row>
    <row r="21" spans="1:11" ht="15">
      <c r="A21" s="40">
        <v>18</v>
      </c>
      <c r="B21" s="41" t="str">
        <f t="shared" si="0"/>
        <v>9440067</v>
      </c>
      <c r="C21" s="41" t="s">
        <v>70</v>
      </c>
      <c r="D21" s="41" t="str">
        <f t="shared" si="1"/>
        <v>PAPIR ZA PEČENJE 40CMx60CM 500/1 - PAK</v>
      </c>
      <c r="E21" s="80">
        <v>100</v>
      </c>
      <c r="F21" s="86"/>
      <c r="G21" s="59"/>
      <c r="H21" s="64"/>
      <c r="I21" s="64"/>
      <c r="J21" s="43">
        <f t="shared" si="2"/>
        <v>0</v>
      </c>
      <c r="K21" s="68"/>
    </row>
    <row r="22" spans="1:11" ht="15">
      <c r="A22" s="40">
        <v>19</v>
      </c>
      <c r="B22" s="41" t="str">
        <f t="shared" si="0"/>
        <v>9440016</v>
      </c>
      <c r="C22" s="41" t="s">
        <v>50</v>
      </c>
      <c r="D22" s="41" t="str">
        <f t="shared" si="1"/>
        <v>PAPIR ZA PEČENJE 40X60 10 KG - KG</v>
      </c>
      <c r="E22" s="80">
        <v>205</v>
      </c>
      <c r="F22" s="86"/>
      <c r="G22" s="59"/>
      <c r="H22" s="64"/>
      <c r="I22" s="64"/>
      <c r="J22" s="43">
        <f t="shared" si="2"/>
        <v>0</v>
      </c>
      <c r="K22" s="68"/>
    </row>
    <row r="23" spans="1:11" ht="15">
      <c r="A23" s="40">
        <v>20</v>
      </c>
      <c r="B23" s="41" t="str">
        <f t="shared" si="0"/>
        <v>9440032</v>
      </c>
      <c r="C23" s="41" t="s">
        <v>320</v>
      </c>
      <c r="D23" s="41" t="str">
        <f t="shared" si="1"/>
        <v>PAPIR ZA PEČENJE 40X60 500L - KOM</v>
      </c>
      <c r="E23" s="80">
        <v>46</v>
      </c>
      <c r="F23" s="86"/>
      <c r="G23" s="59"/>
      <c r="H23" s="64"/>
      <c r="I23" s="64"/>
      <c r="J23" s="43">
        <f t="shared" si="2"/>
        <v>0</v>
      </c>
      <c r="K23" s="68"/>
    </row>
    <row r="24" spans="1:11" ht="15">
      <c r="A24" s="40">
        <v>21</v>
      </c>
      <c r="B24" s="41" t="str">
        <f t="shared" si="0"/>
        <v>9440017</v>
      </c>
      <c r="C24" s="41" t="s">
        <v>51</v>
      </c>
      <c r="D24" s="41" t="str">
        <f t="shared" si="1"/>
        <v>PAPIR ZA PEČENJE 60X80 10 KG - KG</v>
      </c>
      <c r="E24" s="80">
        <v>40</v>
      </c>
      <c r="F24" s="86"/>
      <c r="G24" s="59"/>
      <c r="H24" s="64"/>
      <c r="I24" s="64"/>
      <c r="J24" s="43">
        <f t="shared" si="2"/>
        <v>0</v>
      </c>
      <c r="K24" s="68"/>
    </row>
    <row r="25" spans="1:11" ht="15">
      <c r="A25" s="40">
        <v>22</v>
      </c>
      <c r="B25" s="41" t="str">
        <f t="shared" si="0"/>
        <v>9440001</v>
      </c>
      <c r="C25" s="41" t="s">
        <v>41</v>
      </c>
      <c r="D25" s="41" t="str">
        <f t="shared" si="1"/>
        <v>PAPIR ZA PEČENJE SAGA 32,5X53 500/1 - PAK</v>
      </c>
      <c r="E25" s="80">
        <v>14</v>
      </c>
      <c r="F25" s="86"/>
      <c r="G25" s="59"/>
      <c r="H25" s="64"/>
      <c r="I25" s="64"/>
      <c r="J25" s="43">
        <f t="shared" si="2"/>
        <v>0</v>
      </c>
      <c r="K25" s="68"/>
    </row>
    <row r="26" spans="1:11" ht="15">
      <c r="A26" s="40">
        <v>23</v>
      </c>
      <c r="B26" s="41" t="str">
        <f t="shared" si="0"/>
        <v>9440096</v>
      </c>
      <c r="C26" s="41" t="s">
        <v>324</v>
      </c>
      <c r="D26" s="41" t="str">
        <f t="shared" si="1"/>
        <v>PAPIRNATA KRAFT LAĐA L15,5X21 50/1 - PAK</v>
      </c>
      <c r="E26" s="80">
        <v>1</v>
      </c>
      <c r="F26" s="86"/>
      <c r="G26" s="59"/>
      <c r="H26" s="64"/>
      <c r="I26" s="64"/>
      <c r="J26" s="43">
        <f t="shared" si="2"/>
        <v>0</v>
      </c>
      <c r="K26" s="68"/>
    </row>
    <row r="27" spans="1:11" ht="15">
      <c r="A27" s="40">
        <v>24</v>
      </c>
      <c r="B27" s="41" t="str">
        <f t="shared" si="0"/>
        <v>9440098</v>
      </c>
      <c r="C27" s="41" t="s">
        <v>325</v>
      </c>
      <c r="D27" s="41" t="str">
        <f t="shared" si="1"/>
        <v>PAPIRNATA PLAHTA 59X80M STRONG 2SL 216L - PAK</v>
      </c>
      <c r="E27" s="80">
        <v>2</v>
      </c>
      <c r="F27" s="86"/>
      <c r="G27" s="59"/>
      <c r="H27" s="64"/>
      <c r="I27" s="64"/>
      <c r="J27" s="43">
        <f t="shared" si="2"/>
        <v>0</v>
      </c>
      <c r="K27" s="68"/>
    </row>
    <row r="28" spans="1:11" ht="15">
      <c r="A28" s="40">
        <v>25</v>
      </c>
      <c r="B28" s="41" t="str">
        <f t="shared" si="0"/>
        <v>9440095</v>
      </c>
      <c r="C28" s="41" t="s">
        <v>323</v>
      </c>
      <c r="D28" s="41" t="str">
        <f t="shared" si="1"/>
        <v>PAPIRNATA TROKUT VREĆICA POM-FRIT 500/1 - PAK</v>
      </c>
      <c r="E28" s="80">
        <v>2</v>
      </c>
      <c r="F28" s="86"/>
      <c r="G28" s="59"/>
      <c r="H28" s="64"/>
      <c r="I28" s="64"/>
      <c r="J28" s="43">
        <f t="shared" si="2"/>
        <v>0</v>
      </c>
      <c r="K28" s="68"/>
    </row>
    <row r="29" spans="1:11" ht="15">
      <c r="A29" s="40">
        <v>26</v>
      </c>
      <c r="B29" s="41" t="str">
        <f t="shared" si="0"/>
        <v>9440047</v>
      </c>
      <c r="C29" s="41" t="s">
        <v>66</v>
      </c>
      <c r="D29" s="41" t="str">
        <f t="shared" si="1"/>
        <v>PAPIRNATE KOŠARICE BIJELE MUFFIN 1/680 - PAK</v>
      </c>
      <c r="E29" s="80">
        <v>25.38</v>
      </c>
      <c r="F29" s="86"/>
      <c r="G29" s="59"/>
      <c r="H29" s="64"/>
      <c r="I29" s="64"/>
      <c r="J29" s="43">
        <f t="shared" si="2"/>
        <v>0</v>
      </c>
      <c r="K29" s="68"/>
    </row>
    <row r="30" spans="1:11" ht="15">
      <c r="A30" s="40">
        <v>27</v>
      </c>
      <c r="B30" s="41" t="str">
        <f t="shared" si="0"/>
        <v>9440093</v>
      </c>
      <c r="C30" s="41" t="s">
        <v>74</v>
      </c>
      <c r="D30" s="41" t="str">
        <f t="shared" si="1"/>
        <v>PAPIRNATE KOŠARICE FI 2,6 1/1000 MINJONI - KOM</v>
      </c>
      <c r="E30" s="80">
        <v>5</v>
      </c>
      <c r="F30" s="86"/>
      <c r="G30" s="59"/>
      <c r="H30" s="64"/>
      <c r="I30" s="64"/>
      <c r="J30" s="43">
        <f t="shared" si="2"/>
        <v>0</v>
      </c>
      <c r="K30" s="68"/>
    </row>
    <row r="31" spans="1:11" ht="15">
      <c r="A31" s="40">
        <v>28</v>
      </c>
      <c r="B31" s="41" t="str">
        <f t="shared" si="0"/>
        <v>9440018</v>
      </c>
      <c r="C31" s="41" t="s">
        <v>52</v>
      </c>
      <c r="D31" s="41" t="str">
        <f t="shared" si="1"/>
        <v>PAPIRNATE KOŠARICE FI 3 1/2000 MINJONI - KOM</v>
      </c>
      <c r="E31" s="80">
        <v>10004</v>
      </c>
      <c r="F31" s="86"/>
      <c r="G31" s="59"/>
      <c r="H31" s="64"/>
      <c r="I31" s="64"/>
      <c r="J31" s="43">
        <f t="shared" si="2"/>
        <v>0</v>
      </c>
      <c r="K31" s="68"/>
    </row>
    <row r="32" spans="1:11" ht="15">
      <c r="A32" s="40">
        <v>29</v>
      </c>
      <c r="B32" s="41" t="str">
        <f t="shared" si="0"/>
        <v>9440019</v>
      </c>
      <c r="C32" s="41" t="s">
        <v>53</v>
      </c>
      <c r="D32" s="41" t="str">
        <f t="shared" si="1"/>
        <v>PAPIRNATE KOŠARICE FI 4 MINJONI - KOM</v>
      </c>
      <c r="E32" s="80">
        <v>10013</v>
      </c>
      <c r="F32" s="86"/>
      <c r="G32" s="59"/>
      <c r="H32" s="64"/>
      <c r="I32" s="64"/>
      <c r="J32" s="43">
        <f t="shared" si="2"/>
        <v>0</v>
      </c>
      <c r="K32" s="68"/>
    </row>
    <row r="33" spans="1:11" ht="15">
      <c r="A33" s="40">
        <v>30</v>
      </c>
      <c r="B33" s="41" t="str">
        <f t="shared" si="0"/>
        <v>9440020</v>
      </c>
      <c r="C33" s="41" t="s">
        <v>54</v>
      </c>
      <c r="D33" s="41" t="str">
        <f t="shared" si="1"/>
        <v>PAPIRNATE KOŠARICE FI 5 MINJONI - KOM</v>
      </c>
      <c r="E33" s="80">
        <v>2</v>
      </c>
      <c r="F33" s="86"/>
      <c r="G33" s="59"/>
      <c r="H33" s="64"/>
      <c r="I33" s="64"/>
      <c r="J33" s="43">
        <f t="shared" si="2"/>
        <v>0</v>
      </c>
      <c r="K33" s="68"/>
    </row>
    <row r="34" spans="1:11" ht="15">
      <c r="A34" s="40">
        <v>31</v>
      </c>
      <c r="B34" s="41" t="str">
        <f t="shared" si="0"/>
        <v>9440074</v>
      </c>
      <c r="C34" s="41" t="s">
        <v>321</v>
      </c>
      <c r="D34" s="41" t="str">
        <f t="shared" si="1"/>
        <v>PODMETAČ BIANCO REC. 30x40CM 1/480 - KOM</v>
      </c>
      <c r="E34" s="80">
        <v>3360</v>
      </c>
      <c r="F34" s="86"/>
      <c r="G34" s="59"/>
      <c r="H34" s="64"/>
      <c r="I34" s="64"/>
      <c r="J34" s="43">
        <f t="shared" si="2"/>
        <v>0</v>
      </c>
      <c r="K34" s="68"/>
    </row>
    <row r="35" spans="1:11" ht="15">
      <c r="A35" s="40">
        <v>32</v>
      </c>
      <c r="B35" s="41" t="str">
        <f t="shared" si="0"/>
        <v>9440029</v>
      </c>
      <c r="C35" s="41" t="s">
        <v>319</v>
      </c>
      <c r="D35" s="41" t="str">
        <f t="shared" si="1"/>
        <v>PODMETAČ ČIPKA 24X33CM 1/100 MENSCH - KOM</v>
      </c>
      <c r="E35" s="80">
        <v>0</v>
      </c>
      <c r="F35" s="86"/>
      <c r="G35" s="59"/>
      <c r="H35" s="64"/>
      <c r="I35" s="64"/>
      <c r="J35" s="43">
        <f t="shared" si="2"/>
        <v>0</v>
      </c>
      <c r="K35" s="68"/>
    </row>
    <row r="36" spans="1:11" ht="15">
      <c r="A36" s="40">
        <v>33</v>
      </c>
      <c r="B36" s="41" t="str">
        <f t="shared" si="0"/>
        <v>9440030</v>
      </c>
      <c r="C36" s="41" t="s">
        <v>59</v>
      </c>
      <c r="D36" s="41" t="str">
        <f t="shared" si="1"/>
        <v>PODMETAČ ČIPKA 30x40CM 250/1 - KOM</v>
      </c>
      <c r="E36" s="80">
        <v>5106</v>
      </c>
      <c r="F36" s="86"/>
      <c r="G36" s="59"/>
      <c r="H36" s="64"/>
      <c r="I36" s="64"/>
      <c r="J36" s="43">
        <f t="shared" si="2"/>
        <v>0</v>
      </c>
      <c r="K36" s="68"/>
    </row>
    <row r="37" spans="1:11" ht="15">
      <c r="A37" s="40">
        <v>34</v>
      </c>
      <c r="B37" s="41" t="str">
        <f t="shared" si="0"/>
        <v>9440022</v>
      </c>
      <c r="C37" s="41" t="s">
        <v>55</v>
      </c>
      <c r="D37" s="41" t="str">
        <f t="shared" si="1"/>
        <v>PODMETAČ ČIPKA 34X44 PORCELLANATA - KOM</v>
      </c>
      <c r="E37" s="80">
        <v>2500</v>
      </c>
      <c r="F37" s="86"/>
      <c r="G37" s="59"/>
      <c r="H37" s="64"/>
      <c r="I37" s="64"/>
      <c r="J37" s="43">
        <f t="shared" si="2"/>
        <v>0</v>
      </c>
      <c r="K37" s="68"/>
    </row>
    <row r="38" spans="1:11" ht="15">
      <c r="A38" s="40">
        <v>35</v>
      </c>
      <c r="B38" s="41" t="str">
        <f t="shared" si="0"/>
        <v>9440026</v>
      </c>
      <c r="C38" s="41" t="s">
        <v>57</v>
      </c>
      <c r="D38" s="41" t="str">
        <f t="shared" si="1"/>
        <v>PODMETAČ ČIPKA FI27CM 1/250 MENSCH - KOM</v>
      </c>
      <c r="E38" s="80">
        <v>100</v>
      </c>
      <c r="F38" s="86"/>
      <c r="G38" s="59"/>
      <c r="H38" s="64"/>
      <c r="I38" s="64"/>
      <c r="J38" s="43">
        <f t="shared" si="2"/>
        <v>0</v>
      </c>
      <c r="K38" s="68"/>
    </row>
    <row r="39" spans="1:11" ht="15">
      <c r="A39" s="40">
        <v>36</v>
      </c>
      <c r="B39" s="41" t="str">
        <f t="shared" si="0"/>
        <v>9440027</v>
      </c>
      <c r="C39" s="41" t="s">
        <v>58</v>
      </c>
      <c r="D39" s="41" t="str">
        <f t="shared" si="1"/>
        <v>PODMETAČ ČIPKA FI31CM 1/250 MENSCH - KOM</v>
      </c>
      <c r="E39" s="80">
        <v>1150</v>
      </c>
      <c r="F39" s="86"/>
      <c r="G39" s="59"/>
      <c r="H39" s="64"/>
      <c r="I39" s="64"/>
      <c r="J39" s="43">
        <f t="shared" si="2"/>
        <v>0</v>
      </c>
      <c r="K39" s="68"/>
    </row>
    <row r="40" spans="1:11" ht="15">
      <c r="A40" s="40">
        <v>37</v>
      </c>
      <c r="B40" s="41" t="str">
        <f t="shared" si="0"/>
        <v>9440043</v>
      </c>
      <c r="C40" s="41" t="s">
        <v>63</v>
      </c>
      <c r="D40" s="41" t="str">
        <f t="shared" si="1"/>
        <v>PODMETAČ ZA TORTE FI26 ZLATNI - KOM</v>
      </c>
      <c r="E40" s="80">
        <v>50</v>
      </c>
      <c r="F40" s="86"/>
      <c r="G40" s="59"/>
      <c r="H40" s="64"/>
      <c r="I40" s="64"/>
      <c r="J40" s="43">
        <f t="shared" si="2"/>
        <v>0</v>
      </c>
      <c r="K40" s="68"/>
    </row>
    <row r="41" spans="1:11" ht="15">
      <c r="A41" s="40">
        <v>38</v>
      </c>
      <c r="B41" s="41" t="str">
        <f t="shared" si="0"/>
        <v>9440042</v>
      </c>
      <c r="C41" s="41" t="s">
        <v>62</v>
      </c>
      <c r="D41" s="41" t="str">
        <f t="shared" si="1"/>
        <v>PODMETAČ ZA TORTE FI36 ZLATNI - KOM</v>
      </c>
      <c r="E41" s="80">
        <v>41</v>
      </c>
      <c r="F41" s="86"/>
      <c r="G41" s="59"/>
      <c r="H41" s="64"/>
      <c r="I41" s="64"/>
      <c r="J41" s="43">
        <f t="shared" si="2"/>
        <v>0</v>
      </c>
      <c r="K41" s="68"/>
    </row>
    <row r="42" spans="1:11" ht="15">
      <c r="A42" s="40">
        <v>39</v>
      </c>
      <c r="B42" s="41" t="str">
        <f t="shared" si="0"/>
        <v>9440059</v>
      </c>
      <c r="C42" s="41" t="s">
        <v>68</v>
      </c>
      <c r="D42" s="41" t="str">
        <f t="shared" si="1"/>
        <v>PODMETAČI PAPIRNATI FI 9 1000/1 - KOM</v>
      </c>
      <c r="E42" s="80">
        <v>2008</v>
      </c>
      <c r="F42" s="86"/>
      <c r="G42" s="59"/>
      <c r="H42" s="64"/>
      <c r="I42" s="64"/>
      <c r="J42" s="43">
        <f t="shared" si="2"/>
        <v>0</v>
      </c>
      <c r="K42" s="68"/>
    </row>
    <row r="43" spans="1:11" ht="15">
      <c r="A43" s="40">
        <v>40</v>
      </c>
      <c r="B43" s="41" t="str">
        <f t="shared" si="0"/>
        <v>9440040</v>
      </c>
      <c r="C43" s="41" t="s">
        <v>61</v>
      </c>
      <c r="D43" s="41" t="str">
        <f t="shared" si="1"/>
        <v>TACNE ZLATNE ZA KOLAČE 51X37 - KOM</v>
      </c>
      <c r="E43" s="80">
        <v>100</v>
      </c>
      <c r="F43" s="86"/>
      <c r="G43" s="59"/>
      <c r="H43" s="64"/>
      <c r="I43" s="64"/>
      <c r="J43" s="43">
        <f t="shared" si="2"/>
        <v>0</v>
      </c>
      <c r="K43" s="68"/>
    </row>
    <row r="44" spans="1:11" ht="12.75" thickBot="1">
      <c r="A44" s="44">
        <v>41</v>
      </c>
      <c r="B44" s="45" t="str">
        <f t="shared" si="0"/>
        <v>9440006</v>
      </c>
      <c r="C44" s="45" t="s">
        <v>43</v>
      </c>
      <c r="D44" s="45" t="str">
        <f t="shared" si="1"/>
        <v>VIKEND TACNE 17X19/25 1/40 - KOM</v>
      </c>
      <c r="E44" s="82">
        <v>25380</v>
      </c>
      <c r="F44" s="87"/>
      <c r="G44" s="60"/>
      <c r="H44" s="65"/>
      <c r="I44" s="65"/>
      <c r="J44" s="47">
        <f t="shared" si="2"/>
        <v>0</v>
      </c>
      <c r="K44" s="69"/>
    </row>
    <row r="45" spans="4:10" ht="15">
      <c r="D45" s="104" t="s">
        <v>589</v>
      </c>
      <c r="E45" s="48">
        <f>SUM(E4:E44)</f>
        <v>90602.38</v>
      </c>
      <c r="J45" s="83">
        <f>SUM(J4:J44)</f>
        <v>0</v>
      </c>
    </row>
    <row r="47" ht="15">
      <c r="F47" s="56" t="s">
        <v>588</v>
      </c>
    </row>
    <row r="49" spans="6:8" ht="15">
      <c r="F49" s="105"/>
      <c r="G49" s="105"/>
      <c r="H49" s="109"/>
    </row>
  </sheetData>
  <sheetProtection algorithmName="SHA-512" hashValue="tjUO6YlD5zkcfth3FQxH4pZXpTd7En0gl/AuAx3u6WkFWpPZY4eZoiOF2MwevMiuQ6CMnoa0TcAH0vIruRtmVw==" saltValue="8QlJ1ybOZ5LM6uz75xhWxg==" spinCount="100000" sheet="1" objects="1" scenarios="1"/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2:K59"/>
  <sheetViews>
    <sheetView workbookViewId="0" topLeftCell="A28">
      <selection activeCell="D19" sqref="D19"/>
    </sheetView>
  </sheetViews>
  <sheetFormatPr defaultColWidth="9.140625" defaultRowHeight="15"/>
  <cols>
    <col min="1" max="1" width="4.7109375" style="26" bestFit="1" customWidth="1"/>
    <col min="2" max="2" width="10.8515625" style="26" bestFit="1" customWidth="1"/>
    <col min="3" max="3" width="54.28125" style="26" hidden="1" customWidth="1"/>
    <col min="4" max="4" width="47.00390625" style="26" bestFit="1" customWidth="1"/>
    <col min="5" max="5" width="9.140625" style="27" customWidth="1"/>
    <col min="6" max="6" width="15.8515625" style="56" customWidth="1"/>
    <col min="7" max="7" width="15.28125" style="56" customWidth="1"/>
    <col min="8" max="8" width="11.00390625" style="50" customWidth="1"/>
    <col min="9" max="9" width="9.140625" style="50" customWidth="1"/>
    <col min="10" max="10" width="13.00390625" style="28" customWidth="1"/>
    <col min="11" max="11" width="18.8515625" style="50" customWidth="1"/>
    <col min="12" max="16384" width="9.140625" style="26" customWidth="1"/>
  </cols>
  <sheetData>
    <row r="1" ht="6" customHeight="1"/>
    <row r="2" spans="3:11" s="76" customFormat="1" ht="14.25" customHeight="1" thickBot="1">
      <c r="C2" s="100" t="s">
        <v>75</v>
      </c>
      <c r="D2" s="100" t="s">
        <v>75</v>
      </c>
      <c r="E2" s="102"/>
      <c r="F2" s="98"/>
      <c r="G2" s="98"/>
      <c r="H2" s="99"/>
      <c r="I2" s="99"/>
      <c r="J2" s="93"/>
      <c r="K2" s="99"/>
    </row>
    <row r="3" spans="1:11" s="94" customFormat="1" ht="51.75" customHeight="1" thickBot="1">
      <c r="A3" s="117" t="s">
        <v>210</v>
      </c>
      <c r="B3" s="113" t="s">
        <v>191</v>
      </c>
      <c r="C3" s="73" t="s">
        <v>12</v>
      </c>
      <c r="D3" s="73" t="s">
        <v>192</v>
      </c>
      <c r="E3" s="74" t="s">
        <v>308</v>
      </c>
      <c r="F3" s="84" t="s">
        <v>646</v>
      </c>
      <c r="G3" s="106" t="s">
        <v>643</v>
      </c>
      <c r="H3" s="88" t="s">
        <v>203</v>
      </c>
      <c r="I3" s="88" t="s">
        <v>208</v>
      </c>
      <c r="J3" s="75" t="s">
        <v>638</v>
      </c>
      <c r="K3" s="24" t="s">
        <v>194</v>
      </c>
    </row>
    <row r="4" spans="1:11" ht="15">
      <c r="A4" s="118">
        <v>1</v>
      </c>
      <c r="B4" s="114" t="str">
        <f aca="true" t="shared" si="0" ref="B4:B33">LEFT(C4,7)</f>
        <v>9510038</v>
      </c>
      <c r="C4" s="37" t="s">
        <v>96</v>
      </c>
      <c r="D4" s="110" t="str">
        <f aca="true" t="shared" si="1" ref="D4:D33">RIGHT(C4,LEN(C4)-FIND("-",C4)-1)</f>
        <v>VREĆE HD BIJELE 36X36 50/1 - KOM</v>
      </c>
      <c r="E4" s="77">
        <v>100</v>
      </c>
      <c r="F4" s="85"/>
      <c r="G4" s="107"/>
      <c r="H4" s="89"/>
      <c r="I4" s="89"/>
      <c r="J4" s="78">
        <f>E4*G4</f>
        <v>0</v>
      </c>
      <c r="K4" s="91"/>
    </row>
    <row r="5" spans="1:11" ht="15">
      <c r="A5" s="119">
        <v>2</v>
      </c>
      <c r="B5" s="115" t="str">
        <f t="shared" si="0"/>
        <v>9510015</v>
      </c>
      <c r="C5" s="41" t="s">
        <v>86</v>
      </c>
      <c r="D5" s="111" t="str">
        <f t="shared" si="1"/>
        <v>VREĆE HD BIJELE 50X65 1/50 - KOM</v>
      </c>
      <c r="E5" s="80">
        <v>347404</v>
      </c>
      <c r="F5" s="86"/>
      <c r="G5" s="59"/>
      <c r="H5" s="64"/>
      <c r="I5" s="64"/>
      <c r="J5" s="43">
        <f aca="true" t="shared" si="2" ref="J5:J54">E5*G5</f>
        <v>0</v>
      </c>
      <c r="K5" s="68"/>
    </row>
    <row r="6" spans="1:11" ht="15">
      <c r="A6" s="119">
        <v>3</v>
      </c>
      <c r="B6" s="115" t="str">
        <f t="shared" si="0"/>
        <v>9510072</v>
      </c>
      <c r="C6" s="41" t="s">
        <v>113</v>
      </c>
      <c r="D6" s="111" t="str">
        <f t="shared" si="1"/>
        <v>VREĆE HD BIJELE 60X65 1/50 - KOM</v>
      </c>
      <c r="E6" s="80">
        <v>553871</v>
      </c>
      <c r="F6" s="86"/>
      <c r="G6" s="59"/>
      <c r="H6" s="64"/>
      <c r="I6" s="64"/>
      <c r="J6" s="43">
        <f t="shared" si="2"/>
        <v>0</v>
      </c>
      <c r="K6" s="68"/>
    </row>
    <row r="7" spans="1:11" ht="15">
      <c r="A7" s="119">
        <v>4</v>
      </c>
      <c r="B7" s="115" t="str">
        <f t="shared" si="0"/>
        <v>9510037</v>
      </c>
      <c r="C7" s="41" t="s">
        <v>95</v>
      </c>
      <c r="D7" s="111" t="str">
        <f t="shared" si="1"/>
        <v>VREĆE HD BIJELE 60X65 50/1 - KOM</v>
      </c>
      <c r="E7" s="80">
        <v>55</v>
      </c>
      <c r="F7" s="86"/>
      <c r="G7" s="59"/>
      <c r="H7" s="64"/>
      <c r="I7" s="64"/>
      <c r="J7" s="43">
        <f t="shared" si="2"/>
        <v>0</v>
      </c>
      <c r="K7" s="68"/>
    </row>
    <row r="8" spans="1:11" ht="15">
      <c r="A8" s="119">
        <v>5</v>
      </c>
      <c r="B8" s="115" t="str">
        <f t="shared" si="0"/>
        <v>9510066</v>
      </c>
      <c r="C8" s="41" t="s">
        <v>110</v>
      </c>
      <c r="D8" s="111" t="str">
        <f t="shared" si="1"/>
        <v>VREĆE HD CRVENE 50X65 1/50 - KOM</v>
      </c>
      <c r="E8" s="80">
        <v>36000</v>
      </c>
      <c r="F8" s="86"/>
      <c r="G8" s="59"/>
      <c r="H8" s="64"/>
      <c r="I8" s="64"/>
      <c r="J8" s="43">
        <f t="shared" si="2"/>
        <v>0</v>
      </c>
      <c r="K8" s="68"/>
    </row>
    <row r="9" spans="1:11" ht="15">
      <c r="A9" s="119">
        <v>6</v>
      </c>
      <c r="B9" s="115" t="str">
        <f t="shared" si="0"/>
        <v>9510065</v>
      </c>
      <c r="C9" s="41" t="s">
        <v>109</v>
      </c>
      <c r="D9" s="111" t="str">
        <f t="shared" si="1"/>
        <v>VREĆE HD ŽUTE 50X65 1/50 - KOM</v>
      </c>
      <c r="E9" s="80">
        <v>29200</v>
      </c>
      <c r="F9" s="86"/>
      <c r="G9" s="59"/>
      <c r="H9" s="64"/>
      <c r="I9" s="64"/>
      <c r="J9" s="43">
        <f t="shared" si="2"/>
        <v>0</v>
      </c>
      <c r="K9" s="68"/>
    </row>
    <row r="10" spans="1:11" ht="15">
      <c r="A10" s="119">
        <v>7</v>
      </c>
      <c r="B10" s="115" t="str">
        <f t="shared" si="0"/>
        <v>9510077</v>
      </c>
      <c r="C10" s="41" t="s">
        <v>115</v>
      </c>
      <c r="D10" s="111" t="str">
        <f t="shared" si="1"/>
        <v>VREĆE LD 50X100 1/100 ( ZA HRANU ) - KOM</v>
      </c>
      <c r="E10" s="80">
        <v>700</v>
      </c>
      <c r="F10" s="86"/>
      <c r="G10" s="59"/>
      <c r="H10" s="64"/>
      <c r="I10" s="64"/>
      <c r="J10" s="43">
        <f t="shared" si="2"/>
        <v>0</v>
      </c>
      <c r="K10" s="68"/>
    </row>
    <row r="11" spans="1:11" ht="15">
      <c r="A11" s="119">
        <v>8</v>
      </c>
      <c r="B11" s="115" t="str">
        <f t="shared" si="0"/>
        <v>9510082</v>
      </c>
      <c r="C11" s="41" t="s">
        <v>119</v>
      </c>
      <c r="D11" s="111" t="str">
        <f t="shared" si="1"/>
        <v>VREĆE LD BIJELE 70X70 1/25 - KOM</v>
      </c>
      <c r="E11" s="80">
        <v>7098</v>
      </c>
      <c r="F11" s="86"/>
      <c r="G11" s="59"/>
      <c r="H11" s="64"/>
      <c r="I11" s="64"/>
      <c r="J11" s="43">
        <f t="shared" si="2"/>
        <v>0</v>
      </c>
      <c r="K11" s="68"/>
    </row>
    <row r="12" spans="1:11" ht="15">
      <c r="A12" s="119">
        <v>9</v>
      </c>
      <c r="B12" s="115" t="str">
        <f t="shared" si="0"/>
        <v>9510073</v>
      </c>
      <c r="C12" s="41" t="s">
        <v>114</v>
      </c>
      <c r="D12" s="111" t="str">
        <f t="shared" si="1"/>
        <v>VREĆE LD CRNE 120X160 1/80 47MIK - KOM</v>
      </c>
      <c r="E12" s="80">
        <v>6165</v>
      </c>
      <c r="F12" s="86"/>
      <c r="G12" s="59"/>
      <c r="H12" s="64"/>
      <c r="I12" s="64"/>
      <c r="J12" s="43">
        <f t="shared" si="2"/>
        <v>0</v>
      </c>
      <c r="K12" s="68"/>
    </row>
    <row r="13" spans="1:11" ht="15">
      <c r="A13" s="119">
        <v>10</v>
      </c>
      <c r="B13" s="115" t="str">
        <f t="shared" si="0"/>
        <v>9510078</v>
      </c>
      <c r="C13" s="41" t="s">
        <v>116</v>
      </c>
      <c r="D13" s="111" t="str">
        <f t="shared" si="1"/>
        <v>VREĆE LD CRNE 50X70 1/25 - KOM</v>
      </c>
      <c r="E13" s="80">
        <v>5976</v>
      </c>
      <c r="F13" s="86"/>
      <c r="G13" s="59"/>
      <c r="H13" s="64"/>
      <c r="I13" s="64"/>
      <c r="J13" s="43">
        <f t="shared" si="2"/>
        <v>0</v>
      </c>
      <c r="K13" s="68"/>
    </row>
    <row r="14" spans="1:11" ht="15">
      <c r="A14" s="119">
        <v>11</v>
      </c>
      <c r="B14" s="115" t="str">
        <f t="shared" si="0"/>
        <v>9510062</v>
      </c>
      <c r="C14" s="41" t="s">
        <v>106</v>
      </c>
      <c r="D14" s="111" t="str">
        <f t="shared" si="1"/>
        <v>VREĆE LD PLAVE ZA PAPIR 60X110 1/10 PL - KOM</v>
      </c>
      <c r="E14" s="80">
        <v>49680</v>
      </c>
      <c r="F14" s="86"/>
      <c r="G14" s="59"/>
      <c r="H14" s="64"/>
      <c r="I14" s="64"/>
      <c r="J14" s="43">
        <f t="shared" si="2"/>
        <v>0</v>
      </c>
      <c r="K14" s="68"/>
    </row>
    <row r="15" spans="1:11" ht="15">
      <c r="A15" s="119">
        <v>12</v>
      </c>
      <c r="B15" s="115" t="str">
        <f t="shared" si="0"/>
        <v>9510063</v>
      </c>
      <c r="C15" s="41" t="s">
        <v>107</v>
      </c>
      <c r="D15" s="111" t="str">
        <f t="shared" si="1"/>
        <v>VREĆE LD SIVE ZA MJ.OTPAD 60X110 1/10 PL - KOM</v>
      </c>
      <c r="E15" s="80">
        <v>51300</v>
      </c>
      <c r="F15" s="86"/>
      <c r="G15" s="59"/>
      <c r="H15" s="64"/>
      <c r="I15" s="64"/>
      <c r="J15" s="43">
        <f t="shared" si="2"/>
        <v>0</v>
      </c>
      <c r="K15" s="68"/>
    </row>
    <row r="16" spans="1:11" ht="15">
      <c r="A16" s="119">
        <v>13</v>
      </c>
      <c r="B16" s="115" t="str">
        <f t="shared" si="0"/>
        <v>9510040</v>
      </c>
      <c r="C16" s="41" t="s">
        <v>97</v>
      </c>
      <c r="D16" s="111" t="str">
        <f t="shared" si="1"/>
        <v>VREĆE LD ZELENE 70X70 200/1 - KOM</v>
      </c>
      <c r="E16" s="80">
        <v>34674</v>
      </c>
      <c r="F16" s="86"/>
      <c r="G16" s="59"/>
      <c r="H16" s="64"/>
      <c r="I16" s="64"/>
      <c r="J16" s="43">
        <f t="shared" si="2"/>
        <v>0</v>
      </c>
      <c r="K16" s="68"/>
    </row>
    <row r="17" spans="1:11" ht="15">
      <c r="A17" s="119">
        <v>14</v>
      </c>
      <c r="B17" s="115" t="str">
        <f t="shared" si="0"/>
        <v>9510035</v>
      </c>
      <c r="C17" s="41" t="s">
        <v>94</v>
      </c>
      <c r="D17" s="111" t="str">
        <f t="shared" si="1"/>
        <v>VREĆE LD ZELENE 85X120 140/1 - KOM</v>
      </c>
      <c r="E17" s="80">
        <v>15429</v>
      </c>
      <c r="F17" s="86"/>
      <c r="G17" s="59"/>
      <c r="H17" s="64"/>
      <c r="I17" s="64"/>
      <c r="J17" s="43">
        <f t="shared" si="2"/>
        <v>0</v>
      </c>
      <c r="K17" s="68"/>
    </row>
    <row r="18" spans="1:11" ht="15">
      <c r="A18" s="119">
        <v>15</v>
      </c>
      <c r="B18" s="115" t="str">
        <f t="shared" si="0"/>
        <v>9510064</v>
      </c>
      <c r="C18" s="41" t="s">
        <v>108</v>
      </c>
      <c r="D18" s="111" t="str">
        <f t="shared" si="1"/>
        <v>VREĆE LD ZELENE ZA STAKLO 60X110 1/10 PL - KOM</v>
      </c>
      <c r="E18" s="80">
        <v>31394</v>
      </c>
      <c r="F18" s="86"/>
      <c r="G18" s="59"/>
      <c r="H18" s="64"/>
      <c r="I18" s="64"/>
      <c r="J18" s="43">
        <f t="shared" si="2"/>
        <v>0</v>
      </c>
      <c r="K18" s="68"/>
    </row>
    <row r="19" spans="1:11" ht="15">
      <c r="A19" s="119">
        <v>16</v>
      </c>
      <c r="B19" s="115" t="str">
        <f t="shared" si="0"/>
        <v>9510069</v>
      </c>
      <c r="C19" s="41" t="s">
        <v>112</v>
      </c>
      <c r="D19" s="111" t="str">
        <f t="shared" si="1"/>
        <v>VREĆE LD ŽUTE ZA PLASTIKU 60X110 1/10 PL - KOM</v>
      </c>
      <c r="E19" s="80">
        <v>11645</v>
      </c>
      <c r="F19" s="86"/>
      <c r="G19" s="59"/>
      <c r="H19" s="64"/>
      <c r="I19" s="64"/>
      <c r="J19" s="43">
        <f t="shared" si="2"/>
        <v>0</v>
      </c>
      <c r="K19" s="68"/>
    </row>
    <row r="20" spans="1:11" ht="15">
      <c r="A20" s="119">
        <v>17</v>
      </c>
      <c r="B20" s="115" t="str">
        <f t="shared" si="0"/>
        <v>9510061</v>
      </c>
      <c r="C20" s="41" t="s">
        <v>105</v>
      </c>
      <c r="D20" s="111" t="str">
        <f t="shared" si="1"/>
        <v>VREĆE LD ŽUTE ZA PLASTIKU 90X120 1/10 PL - KOM</v>
      </c>
      <c r="E20" s="80">
        <v>23439</v>
      </c>
      <c r="F20" s="86"/>
      <c r="G20" s="59"/>
      <c r="H20" s="64"/>
      <c r="I20" s="64"/>
      <c r="J20" s="43">
        <f t="shared" si="2"/>
        <v>0</v>
      </c>
      <c r="K20" s="68"/>
    </row>
    <row r="21" spans="1:11" ht="15">
      <c r="A21" s="119">
        <v>18</v>
      </c>
      <c r="B21" s="115" t="str">
        <f t="shared" si="0"/>
        <v>9510056</v>
      </c>
      <c r="C21" s="41" t="s">
        <v>102</v>
      </c>
      <c r="D21" s="111" t="str">
        <f t="shared" si="1"/>
        <v>VREĆE ZA SMEČE LD 85X120 ZELENE 1/140 - KOM</v>
      </c>
      <c r="E21" s="80">
        <v>160950</v>
      </c>
      <c r="F21" s="86"/>
      <c r="G21" s="59"/>
      <c r="H21" s="64"/>
      <c r="I21" s="64"/>
      <c r="J21" s="43">
        <f t="shared" si="2"/>
        <v>0</v>
      </c>
      <c r="K21" s="68"/>
    </row>
    <row r="22" spans="1:11" ht="15">
      <c r="A22" s="119">
        <v>19</v>
      </c>
      <c r="B22" s="115" t="str">
        <f t="shared" si="0"/>
        <v>9510091</v>
      </c>
      <c r="C22" s="41" t="s">
        <v>330</v>
      </c>
      <c r="D22" s="111" t="str">
        <f t="shared" si="1"/>
        <v>VREĆE ZA SMEĆE LD (52X65) 40L 1/15 - KOM</v>
      </c>
      <c r="E22" s="80">
        <v>188</v>
      </c>
      <c r="F22" s="86"/>
      <c r="G22" s="59"/>
      <c r="H22" s="64"/>
      <c r="I22" s="64"/>
      <c r="J22" s="43">
        <f t="shared" si="2"/>
        <v>0</v>
      </c>
      <c r="K22" s="68"/>
    </row>
    <row r="23" spans="1:11" ht="15">
      <c r="A23" s="119">
        <v>20</v>
      </c>
      <c r="B23" s="115" t="str">
        <f t="shared" si="0"/>
        <v>9510058</v>
      </c>
      <c r="C23" s="41" t="s">
        <v>103</v>
      </c>
      <c r="D23" s="111" t="str">
        <f t="shared" si="1"/>
        <v>VREĆE ZA SMEĆE LD (80 X120) 1/10 - KOM</v>
      </c>
      <c r="E23" s="80">
        <v>4845</v>
      </c>
      <c r="F23" s="86"/>
      <c r="G23" s="59"/>
      <c r="H23" s="64"/>
      <c r="I23" s="64"/>
      <c r="J23" s="43">
        <f t="shared" si="2"/>
        <v>0</v>
      </c>
      <c r="K23" s="68"/>
    </row>
    <row r="24" spans="1:11" ht="15">
      <c r="A24" s="119">
        <v>21</v>
      </c>
      <c r="B24" s="115" t="str">
        <f t="shared" si="0"/>
        <v>9510022</v>
      </c>
      <c r="C24" s="41" t="s">
        <v>89</v>
      </c>
      <c r="D24" s="111" t="str">
        <f t="shared" si="1"/>
        <v>VREĆE ZA SMEĆE LD (90X120) 40MIK 1/10 - KOM</v>
      </c>
      <c r="E24" s="80">
        <v>187042</v>
      </c>
      <c r="F24" s="86"/>
      <c r="G24" s="59"/>
      <c r="H24" s="64"/>
      <c r="I24" s="64"/>
      <c r="J24" s="43">
        <f t="shared" si="2"/>
        <v>0</v>
      </c>
      <c r="K24" s="68"/>
    </row>
    <row r="25" spans="1:11" ht="15">
      <c r="A25" s="119">
        <v>22</v>
      </c>
      <c r="B25" s="115" t="str">
        <f t="shared" si="0"/>
        <v>9510010</v>
      </c>
      <c r="C25" s="41" t="s">
        <v>82</v>
      </c>
      <c r="D25" s="111" t="str">
        <f t="shared" si="1"/>
        <v>VREĆE ZA SMEĆE LD 70X110 1/300 60MIK - KOM</v>
      </c>
      <c r="E25" s="80">
        <v>2573</v>
      </c>
      <c r="F25" s="86"/>
      <c r="G25" s="59"/>
      <c r="H25" s="64"/>
      <c r="I25" s="64"/>
      <c r="J25" s="43">
        <f t="shared" si="2"/>
        <v>0</v>
      </c>
      <c r="K25" s="68"/>
    </row>
    <row r="26" spans="1:11" ht="15">
      <c r="A26" s="119">
        <v>23</v>
      </c>
      <c r="B26" s="115" t="str">
        <f t="shared" si="0"/>
        <v>9510014</v>
      </c>
      <c r="C26" s="41" t="s">
        <v>85</v>
      </c>
      <c r="D26" s="111" t="str">
        <f t="shared" si="1"/>
        <v>VREĆICA HD 70X110 1/10 30MIK - KOM</v>
      </c>
      <c r="E26" s="80">
        <v>1635</v>
      </c>
      <c r="F26" s="86"/>
      <c r="G26" s="59"/>
      <c r="H26" s="64"/>
      <c r="I26" s="64"/>
      <c r="J26" s="43">
        <f t="shared" si="2"/>
        <v>0</v>
      </c>
      <c r="K26" s="68"/>
    </row>
    <row r="27" spans="1:11" ht="15">
      <c r="A27" s="119">
        <v>24</v>
      </c>
      <c r="B27" s="115" t="str">
        <f t="shared" si="0"/>
        <v>9510083</v>
      </c>
      <c r="C27" s="41" t="s">
        <v>120</v>
      </c>
      <c r="D27" s="111" t="str">
        <f t="shared" si="1"/>
        <v>VREĆICA SAKOMAT 120+2X50X300 ROLA - KOM</v>
      </c>
      <c r="E27" s="80">
        <v>188000</v>
      </c>
      <c r="F27" s="86"/>
      <c r="G27" s="59"/>
      <c r="H27" s="64"/>
      <c r="I27" s="64"/>
      <c r="J27" s="43">
        <f t="shared" si="2"/>
        <v>0</v>
      </c>
      <c r="K27" s="68"/>
    </row>
    <row r="28" spans="1:11" ht="15">
      <c r="A28" s="119">
        <v>25</v>
      </c>
      <c r="B28" s="115" t="str">
        <f t="shared" si="0"/>
        <v>9510016</v>
      </c>
      <c r="C28" s="41" t="s">
        <v>87</v>
      </c>
      <c r="D28" s="111" t="str">
        <f t="shared" si="1"/>
        <v>VREĆICE HD ( 70X65 ) - 12 MIKR - KOM</v>
      </c>
      <c r="E28" s="80">
        <v>200</v>
      </c>
      <c r="F28" s="86"/>
      <c r="G28" s="59"/>
      <c r="H28" s="64"/>
      <c r="I28" s="64"/>
      <c r="J28" s="43">
        <f t="shared" si="2"/>
        <v>0</v>
      </c>
      <c r="K28" s="68"/>
    </row>
    <row r="29" spans="1:11" ht="15">
      <c r="A29" s="119">
        <v>26</v>
      </c>
      <c r="B29" s="115" t="str">
        <f t="shared" si="0"/>
        <v>9510088</v>
      </c>
      <c r="C29" s="41" t="s">
        <v>121</v>
      </c>
      <c r="D29" s="111" t="str">
        <f t="shared" si="1"/>
        <v>VREĆICE HD 36X36 1/50 12MIK - KOM</v>
      </c>
      <c r="E29" s="80">
        <v>311050</v>
      </c>
      <c r="F29" s="86"/>
      <c r="G29" s="59"/>
      <c r="H29" s="64"/>
      <c r="I29" s="64"/>
      <c r="J29" s="43">
        <f t="shared" si="2"/>
        <v>0</v>
      </c>
      <c r="K29" s="68"/>
    </row>
    <row r="30" spans="1:11" ht="15">
      <c r="A30" s="119">
        <v>27</v>
      </c>
      <c r="B30" s="115" t="str">
        <f t="shared" si="0"/>
        <v>9510012</v>
      </c>
      <c r="C30" s="41" t="s">
        <v>84</v>
      </c>
      <c r="D30" s="111" t="str">
        <f t="shared" si="1"/>
        <v>VREĆICE HD 36X45 1/50 12MIK - KOM</v>
      </c>
      <c r="E30" s="80">
        <v>46762</v>
      </c>
      <c r="F30" s="86"/>
      <c r="G30" s="59"/>
      <c r="H30" s="64"/>
      <c r="I30" s="64"/>
      <c r="J30" s="43">
        <f t="shared" si="2"/>
        <v>0</v>
      </c>
      <c r="K30" s="68"/>
    </row>
    <row r="31" spans="1:11" ht="15">
      <c r="A31" s="119">
        <v>28</v>
      </c>
      <c r="B31" s="115" t="str">
        <f t="shared" si="0"/>
        <v>9510018</v>
      </c>
      <c r="C31" s="41" t="s">
        <v>88</v>
      </c>
      <c r="D31" s="111" t="str">
        <f t="shared" si="1"/>
        <v>VREĆICE HD 40x52 10MIK 1/50 - KOM</v>
      </c>
      <c r="E31" s="80">
        <v>309900</v>
      </c>
      <c r="F31" s="86"/>
      <c r="G31" s="59"/>
      <c r="H31" s="64"/>
      <c r="I31" s="64"/>
      <c r="J31" s="43">
        <f t="shared" si="2"/>
        <v>0</v>
      </c>
      <c r="K31" s="68"/>
    </row>
    <row r="32" spans="1:11" ht="15">
      <c r="A32" s="119">
        <v>29</v>
      </c>
      <c r="B32" s="115" t="str">
        <f t="shared" si="0"/>
        <v>9510041</v>
      </c>
      <c r="C32" s="41" t="s">
        <v>98</v>
      </c>
      <c r="D32" s="111" t="str">
        <f t="shared" si="1"/>
        <v>VREĆICE LD FRIGO 2 KG 50/1 - PAK</v>
      </c>
      <c r="E32" s="80">
        <v>231</v>
      </c>
      <c r="F32" s="86"/>
      <c r="G32" s="59"/>
      <c r="H32" s="64"/>
      <c r="I32" s="64"/>
      <c r="J32" s="43">
        <f t="shared" si="2"/>
        <v>0</v>
      </c>
      <c r="K32" s="68"/>
    </row>
    <row r="33" spans="1:11" ht="15">
      <c r="A33" s="119">
        <v>30</v>
      </c>
      <c r="B33" s="115" t="str">
        <f t="shared" si="0"/>
        <v>9510042</v>
      </c>
      <c r="C33" s="41" t="s">
        <v>328</v>
      </c>
      <c r="D33" s="111" t="str">
        <f t="shared" si="1"/>
        <v>VREĆICE LD FRIGO 3 KG 50/1 - PAK</v>
      </c>
      <c r="E33" s="80">
        <v>10</v>
      </c>
      <c r="F33" s="86"/>
      <c r="G33" s="59"/>
      <c r="H33" s="64"/>
      <c r="I33" s="64"/>
      <c r="J33" s="43">
        <f t="shared" si="2"/>
        <v>0</v>
      </c>
      <c r="K33" s="68"/>
    </row>
    <row r="34" spans="1:11" ht="15">
      <c r="A34" s="119">
        <v>31</v>
      </c>
      <c r="B34" s="115" t="str">
        <f aca="true" t="shared" si="3" ref="B34:B54">LEFT(C34,7)</f>
        <v>9510043</v>
      </c>
      <c r="C34" s="41" t="s">
        <v>99</v>
      </c>
      <c r="D34" s="111" t="str">
        <f aca="true" t="shared" si="4" ref="D34:D54">RIGHT(C34,LEN(C34)-FIND("-",C34)-1)</f>
        <v>VREĆICE LD FRIGO 5 KG 50/1 - PAK</v>
      </c>
      <c r="E34" s="80">
        <v>370</v>
      </c>
      <c r="F34" s="86"/>
      <c r="G34" s="59"/>
      <c r="H34" s="64"/>
      <c r="I34" s="64"/>
      <c r="J34" s="43">
        <f t="shared" si="2"/>
        <v>0</v>
      </c>
      <c r="K34" s="68"/>
    </row>
    <row r="35" spans="1:11" ht="15">
      <c r="A35" s="119">
        <v>32</v>
      </c>
      <c r="B35" s="115" t="str">
        <f t="shared" si="3"/>
        <v>9510007</v>
      </c>
      <c r="C35" s="41" t="s">
        <v>80</v>
      </c>
      <c r="D35" s="111" t="str">
        <f t="shared" si="4"/>
        <v>VREĆICE LD OBIČNA TREGER 30X60 50MIK - KOM</v>
      </c>
      <c r="E35" s="80">
        <v>40000</v>
      </c>
      <c r="F35" s="86"/>
      <c r="G35" s="59"/>
      <c r="H35" s="64"/>
      <c r="I35" s="64"/>
      <c r="J35" s="43">
        <f t="shared" si="2"/>
        <v>0</v>
      </c>
      <c r="K35" s="68"/>
    </row>
    <row r="36" spans="1:11" ht="15">
      <c r="A36" s="119">
        <v>33</v>
      </c>
      <c r="B36" s="115" t="str">
        <f t="shared" si="3"/>
        <v>9510005</v>
      </c>
      <c r="C36" s="41" t="s">
        <v>79</v>
      </c>
      <c r="D36" s="111" t="str">
        <f t="shared" si="4"/>
        <v>VREĆICE LD PLAVE 70x110 1/300 38MIK - KOM</v>
      </c>
      <c r="E36" s="80">
        <v>80950</v>
      </c>
      <c r="F36" s="86"/>
      <c r="G36" s="59"/>
      <c r="H36" s="64"/>
      <c r="I36" s="64"/>
      <c r="J36" s="43">
        <f t="shared" si="2"/>
        <v>0</v>
      </c>
      <c r="K36" s="68"/>
    </row>
    <row r="37" spans="1:11" ht="15">
      <c r="A37" s="119">
        <v>34</v>
      </c>
      <c r="B37" s="115" t="str">
        <f t="shared" si="3"/>
        <v>9510023</v>
      </c>
      <c r="C37" s="41" t="s">
        <v>90</v>
      </c>
      <c r="D37" s="111" t="str">
        <f t="shared" si="4"/>
        <v>VREĆICE LD ZA D/Z 3 KG (34X25) 1/50 - KOM</v>
      </c>
      <c r="E37" s="80">
        <v>21795</v>
      </c>
      <c r="F37" s="86"/>
      <c r="G37" s="59"/>
      <c r="H37" s="64"/>
      <c r="I37" s="64"/>
      <c r="J37" s="43">
        <f t="shared" si="2"/>
        <v>0</v>
      </c>
      <c r="K37" s="68"/>
    </row>
    <row r="38" spans="1:11" ht="15">
      <c r="A38" s="119">
        <v>35</v>
      </c>
      <c r="B38" s="115" t="str">
        <f t="shared" si="3"/>
        <v>9510008</v>
      </c>
      <c r="C38" s="41" t="s">
        <v>81</v>
      </c>
      <c r="D38" s="111" t="str">
        <f>RIGHT(C38,LEN(C38)-FIND("-",C38)-1)</f>
        <v>VREĆICE LD ZELENE 70X70 1/200 - KOM</v>
      </c>
      <c r="E38" s="80">
        <v>12453</v>
      </c>
      <c r="F38" s="86"/>
      <c r="G38" s="59"/>
      <c r="H38" s="64"/>
      <c r="I38" s="64"/>
      <c r="J38" s="43">
        <f t="shared" si="2"/>
        <v>0</v>
      </c>
      <c r="K38" s="68"/>
    </row>
    <row r="39" spans="1:11" ht="15">
      <c r="A39" s="119">
        <v>36</v>
      </c>
      <c r="B39" s="115" t="str">
        <f t="shared" si="3"/>
        <v>9510059</v>
      </c>
      <c r="C39" s="41" t="s">
        <v>104</v>
      </c>
      <c r="D39" s="111" t="str">
        <f t="shared" si="4"/>
        <v>VREĆICE PAP. ZA HAMBURGER 25x25CM - KOM</v>
      </c>
      <c r="E39" s="80">
        <v>4000</v>
      </c>
      <c r="F39" s="86"/>
      <c r="G39" s="59"/>
      <c r="H39" s="64"/>
      <c r="I39" s="64"/>
      <c r="J39" s="43">
        <f t="shared" si="2"/>
        <v>0</v>
      </c>
      <c r="K39" s="68"/>
    </row>
    <row r="40" spans="1:11" ht="15">
      <c r="A40" s="119">
        <v>37</v>
      </c>
      <c r="B40" s="115" t="str">
        <f t="shared" si="3"/>
        <v>9510002</v>
      </c>
      <c r="C40" s="41" t="s">
        <v>77</v>
      </c>
      <c r="D40" s="111" t="str">
        <f t="shared" si="4"/>
        <v>VREĆICE PAPIRNATE 16X8X21 LUNCH PAKET - KOM</v>
      </c>
      <c r="E40" s="80">
        <v>400</v>
      </c>
      <c r="F40" s="86"/>
      <c r="G40" s="59"/>
      <c r="H40" s="64"/>
      <c r="I40" s="64"/>
      <c r="J40" s="43">
        <f t="shared" si="2"/>
        <v>0</v>
      </c>
      <c r="K40" s="68"/>
    </row>
    <row r="41" spans="1:11" ht="15">
      <c r="A41" s="119">
        <v>38</v>
      </c>
      <c r="B41" s="115" t="str">
        <f t="shared" si="3"/>
        <v>9510001</v>
      </c>
      <c r="C41" s="41" t="s">
        <v>76</v>
      </c>
      <c r="D41" s="111" t="str">
        <f t="shared" si="4"/>
        <v>VREĆICE PAPIRNATE 26X12X36 LUNCH PAKET - KOM</v>
      </c>
      <c r="E41" s="80">
        <v>5800</v>
      </c>
      <c r="F41" s="86"/>
      <c r="G41" s="59"/>
      <c r="H41" s="64"/>
      <c r="I41" s="64"/>
      <c r="J41" s="43">
        <f t="shared" si="2"/>
        <v>0</v>
      </c>
      <c r="K41" s="68"/>
    </row>
    <row r="42" spans="1:11" ht="15">
      <c r="A42" s="119">
        <v>39</v>
      </c>
      <c r="B42" s="115" t="str">
        <f t="shared" si="3"/>
        <v>9510079</v>
      </c>
      <c r="C42" s="41" t="s">
        <v>117</v>
      </c>
      <c r="D42" s="111" t="str">
        <f t="shared" si="4"/>
        <v>VREĆICE PAPIRNATE 28X12X36 LUNCH PAKET - KOM</v>
      </c>
      <c r="E42" s="80">
        <v>5470</v>
      </c>
      <c r="F42" s="86"/>
      <c r="G42" s="59"/>
      <c r="H42" s="64"/>
      <c r="I42" s="64"/>
      <c r="J42" s="43">
        <f t="shared" si="2"/>
        <v>0</v>
      </c>
      <c r="K42" s="68"/>
    </row>
    <row r="43" spans="1:11" ht="15">
      <c r="A43" s="119">
        <v>40</v>
      </c>
      <c r="B43" s="115" t="str">
        <f t="shared" si="3"/>
        <v>9510080</v>
      </c>
      <c r="C43" s="41" t="s">
        <v>118</v>
      </c>
      <c r="D43" s="111" t="str">
        <f t="shared" si="4"/>
        <v>VREĆICE PAPIRNATE 36X12X41 LUNCH PAKET - KOM</v>
      </c>
      <c r="E43" s="80">
        <v>200</v>
      </c>
      <c r="F43" s="86"/>
      <c r="G43" s="59"/>
      <c r="H43" s="64"/>
      <c r="I43" s="64"/>
      <c r="J43" s="43">
        <f t="shared" si="2"/>
        <v>0</v>
      </c>
      <c r="K43" s="68"/>
    </row>
    <row r="44" spans="1:11" ht="15">
      <c r="A44" s="119">
        <v>41</v>
      </c>
      <c r="B44" s="115" t="str">
        <f t="shared" si="3"/>
        <v>9510011</v>
      </c>
      <c r="C44" s="41" t="s">
        <v>83</v>
      </c>
      <c r="D44" s="111" t="str">
        <f t="shared" si="4"/>
        <v>VREĆICE PVC TREGER LUNCH PAKET 28X55 - KOM</v>
      </c>
      <c r="E44" s="80">
        <v>80000</v>
      </c>
      <c r="F44" s="86"/>
      <c r="G44" s="59"/>
      <c r="H44" s="64"/>
      <c r="I44" s="64"/>
      <c r="J44" s="43">
        <f t="shared" si="2"/>
        <v>0</v>
      </c>
      <c r="K44" s="68"/>
    </row>
    <row r="45" spans="1:11" ht="15">
      <c r="A45" s="119">
        <v>42</v>
      </c>
      <c r="B45" s="115" t="str">
        <f t="shared" si="3"/>
        <v>9510027</v>
      </c>
      <c r="C45" s="41" t="s">
        <v>91</v>
      </c>
      <c r="D45" s="111" t="str">
        <f t="shared" si="4"/>
        <v>VREĆICE PVC ZA ŠLAG 55X29/90my ROLLH55 - PAK</v>
      </c>
      <c r="E45" s="80">
        <v>41</v>
      </c>
      <c r="F45" s="86"/>
      <c r="G45" s="59"/>
      <c r="H45" s="64"/>
      <c r="I45" s="64"/>
      <c r="J45" s="43">
        <f t="shared" si="2"/>
        <v>0</v>
      </c>
      <c r="K45" s="68"/>
    </row>
    <row r="46" spans="1:11" ht="15">
      <c r="A46" s="119">
        <v>43</v>
      </c>
      <c r="B46" s="115" t="str">
        <f t="shared" si="3"/>
        <v>9510067</v>
      </c>
      <c r="C46" s="41" t="s">
        <v>111</v>
      </c>
      <c r="D46" s="111" t="str">
        <f t="shared" si="4"/>
        <v>VREĆICE SAKOMAT 200X360 - 18 MIKR - KOM</v>
      </c>
      <c r="E46" s="80">
        <v>48200</v>
      </c>
      <c r="F46" s="86"/>
      <c r="G46" s="59"/>
      <c r="H46" s="64"/>
      <c r="I46" s="64"/>
      <c r="J46" s="43">
        <f t="shared" si="2"/>
        <v>0</v>
      </c>
      <c r="K46" s="68"/>
    </row>
    <row r="47" spans="1:11" ht="15">
      <c r="A47" s="119">
        <v>44</v>
      </c>
      <c r="B47" s="115" t="str">
        <f t="shared" si="3"/>
        <v>9510004</v>
      </c>
      <c r="C47" s="41" t="s">
        <v>326</v>
      </c>
      <c r="D47" s="111" t="str">
        <f t="shared" si="4"/>
        <v>VREĆICE ZA HAMBURGER 16x18CM 1000/1 - PAK</v>
      </c>
      <c r="E47" s="80">
        <v>1</v>
      </c>
      <c r="F47" s="86"/>
      <c r="G47" s="59"/>
      <c r="H47" s="64"/>
      <c r="I47" s="64"/>
      <c r="J47" s="43">
        <f t="shared" si="2"/>
        <v>0</v>
      </c>
      <c r="K47" s="68"/>
    </row>
    <row r="48" spans="1:11" ht="15">
      <c r="A48" s="119">
        <v>45</v>
      </c>
      <c r="B48" s="115" t="str">
        <f t="shared" si="3"/>
        <v>9510031</v>
      </c>
      <c r="C48" s="41" t="s">
        <v>327</v>
      </c>
      <c r="D48" s="111" t="str">
        <f t="shared" si="4"/>
        <v>VREĆICE ZA ŠLAG H40  1/100 90MY - KOM</v>
      </c>
      <c r="E48" s="80">
        <v>600</v>
      </c>
      <c r="F48" s="86"/>
      <c r="G48" s="59"/>
      <c r="H48" s="64"/>
      <c r="I48" s="64"/>
      <c r="J48" s="43">
        <f t="shared" si="2"/>
        <v>0</v>
      </c>
      <c r="K48" s="68"/>
    </row>
    <row r="49" spans="1:11" ht="15">
      <c r="A49" s="119">
        <v>46</v>
      </c>
      <c r="B49" s="115" t="str">
        <f t="shared" si="3"/>
        <v>9510032</v>
      </c>
      <c r="C49" s="41" t="s">
        <v>93</v>
      </c>
      <c r="D49" s="111" t="str">
        <f t="shared" si="4"/>
        <v>VREĆICE ZA ŠLAG H55 1/100 90 MY - KOM</v>
      </c>
      <c r="E49" s="80">
        <v>2600</v>
      </c>
      <c r="F49" s="86"/>
      <c r="G49" s="59"/>
      <c r="H49" s="64"/>
      <c r="I49" s="64"/>
      <c r="J49" s="43">
        <f t="shared" si="2"/>
        <v>0</v>
      </c>
      <c r="K49" s="68"/>
    </row>
    <row r="50" spans="1:11" ht="15">
      <c r="A50" s="119">
        <v>47</v>
      </c>
      <c r="B50" s="115" t="str">
        <f t="shared" si="3"/>
        <v>9510052</v>
      </c>
      <c r="C50" s="41" t="s">
        <v>100</v>
      </c>
      <c r="D50" s="111" t="str">
        <f t="shared" si="4"/>
        <v>VREĆICE ZA ŠLAG PLAST. PROZ. 23X46 100/1 - KOM</v>
      </c>
      <c r="E50" s="80">
        <v>18</v>
      </c>
      <c r="F50" s="86"/>
      <c r="G50" s="59"/>
      <c r="H50" s="64"/>
      <c r="I50" s="64"/>
      <c r="J50" s="43">
        <f t="shared" si="2"/>
        <v>0</v>
      </c>
      <c r="K50" s="68"/>
    </row>
    <row r="51" spans="1:11" ht="15">
      <c r="A51" s="119">
        <v>48</v>
      </c>
      <c r="B51" s="115" t="str">
        <f t="shared" si="3"/>
        <v>9510053</v>
      </c>
      <c r="C51" s="41" t="s">
        <v>101</v>
      </c>
      <c r="D51" s="111" t="str">
        <f t="shared" si="4"/>
        <v>VREĆICE ZA ŠLAG PLAST. PROZ. 27X55 100/1 - KOM</v>
      </c>
      <c r="E51" s="80">
        <v>21</v>
      </c>
      <c r="F51" s="86"/>
      <c r="G51" s="59"/>
      <c r="H51" s="64"/>
      <c r="I51" s="64"/>
      <c r="J51" s="43">
        <f t="shared" si="2"/>
        <v>0</v>
      </c>
      <c r="K51" s="68"/>
    </row>
    <row r="52" spans="1:11" ht="15">
      <c r="A52" s="119">
        <v>49</v>
      </c>
      <c r="B52" s="115" t="str">
        <f t="shared" si="3"/>
        <v>9510003</v>
      </c>
      <c r="C52" s="41" t="s">
        <v>78</v>
      </c>
      <c r="D52" s="111" t="str">
        <f t="shared" si="4"/>
        <v>VREĆICE ZA VAKUM. PAKIR. 100/1 300X400 - PAK</v>
      </c>
      <c r="E52" s="80">
        <v>33</v>
      </c>
      <c r="F52" s="86"/>
      <c r="G52" s="59"/>
      <c r="H52" s="64"/>
      <c r="I52" s="64"/>
      <c r="J52" s="43">
        <f t="shared" si="2"/>
        <v>0</v>
      </c>
      <c r="K52" s="68"/>
    </row>
    <row r="53" spans="1:11" ht="15">
      <c r="A53" s="119">
        <v>50</v>
      </c>
      <c r="B53" s="115" t="str">
        <f t="shared" si="3"/>
        <v>9510028</v>
      </c>
      <c r="C53" s="41" t="s">
        <v>92</v>
      </c>
      <c r="D53" s="111" t="str">
        <f t="shared" si="4"/>
        <v>VREĆICE ZA VAKUM. PAKIR. 200X300 100/1 - PAK</v>
      </c>
      <c r="E53" s="80">
        <v>85</v>
      </c>
      <c r="F53" s="86"/>
      <c r="G53" s="59"/>
      <c r="H53" s="64"/>
      <c r="I53" s="64"/>
      <c r="J53" s="43">
        <f t="shared" si="2"/>
        <v>0</v>
      </c>
      <c r="K53" s="68"/>
    </row>
    <row r="54" spans="1:11" ht="12.75" thickBot="1">
      <c r="A54" s="120">
        <v>51</v>
      </c>
      <c r="B54" s="116" t="str">
        <f t="shared" si="3"/>
        <v>9510075</v>
      </c>
      <c r="C54" s="45" t="s">
        <v>329</v>
      </c>
      <c r="D54" s="112" t="str">
        <f t="shared" si="4"/>
        <v>VREĆICE ZA VAKUM. PAKIR. 300X300 1000/1 - KOM</v>
      </c>
      <c r="E54" s="82">
        <v>0</v>
      </c>
      <c r="F54" s="87"/>
      <c r="G54" s="60"/>
      <c r="H54" s="65"/>
      <c r="I54" s="65"/>
      <c r="J54" s="47">
        <f t="shared" si="2"/>
        <v>0</v>
      </c>
      <c r="K54" s="69"/>
    </row>
    <row r="55" spans="4:10" ht="15">
      <c r="D55" s="104" t="s">
        <v>589</v>
      </c>
      <c r="E55" s="48">
        <f>SUM(E4:E54)</f>
        <v>2720553</v>
      </c>
      <c r="J55" s="83">
        <f>SUM(J4:J54)</f>
        <v>0</v>
      </c>
    </row>
    <row r="57" ht="15">
      <c r="F57" s="56" t="s">
        <v>588</v>
      </c>
    </row>
    <row r="59" spans="6:8" ht="15">
      <c r="F59" s="61"/>
      <c r="G59" s="61"/>
      <c r="H59" s="55"/>
    </row>
  </sheetData>
  <sheetProtection algorithmName="SHA-512" hashValue="3mYCtU6kAkP+IEszj8/R42xrHTE4vYKBq6YsyB6sIBm4q9cO45gdcfGEm7fioXbize7JtSEywsV+SxwYfHiPzQ==" saltValue="ivdcx37KUQTKmqivza9KQw==" spinCount="100000" sheet="1" objects="1" scenarios="1"/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2:M177"/>
  <sheetViews>
    <sheetView workbookViewId="0" topLeftCell="A151">
      <selection activeCell="D19" sqref="D19"/>
    </sheetView>
  </sheetViews>
  <sheetFormatPr defaultColWidth="9.140625" defaultRowHeight="15"/>
  <cols>
    <col min="1" max="1" width="4.28125" style="26" bestFit="1" customWidth="1"/>
    <col min="2" max="2" width="9.7109375" style="26" customWidth="1"/>
    <col min="3" max="3" width="57.7109375" style="26" hidden="1" customWidth="1"/>
    <col min="4" max="4" width="49.00390625" style="26" bestFit="1" customWidth="1"/>
    <col min="5" max="5" width="9.140625" style="27" customWidth="1"/>
    <col min="6" max="6" width="15.140625" style="56" customWidth="1"/>
    <col min="7" max="7" width="13.140625" style="56" customWidth="1"/>
    <col min="8" max="10" width="9.140625" style="50" customWidth="1"/>
    <col min="11" max="11" width="15.140625" style="28" customWidth="1"/>
    <col min="12" max="12" width="15.28125" style="50" customWidth="1"/>
    <col min="13" max="16384" width="9.140625" style="26" customWidth="1"/>
  </cols>
  <sheetData>
    <row r="1" ht="8.25" customHeight="1"/>
    <row r="2" spans="1:12" s="94" customFormat="1" ht="12.75" thickBot="1">
      <c r="A2" s="124"/>
      <c r="B2" s="125" t="s">
        <v>331</v>
      </c>
      <c r="C2" s="124"/>
      <c r="D2" s="100"/>
      <c r="E2" s="126"/>
      <c r="F2" s="148"/>
      <c r="G2" s="148"/>
      <c r="H2" s="155"/>
      <c r="I2" s="155"/>
      <c r="J2" s="155"/>
      <c r="K2" s="127"/>
      <c r="L2" s="155"/>
    </row>
    <row r="3" spans="1:12" s="94" customFormat="1" ht="59.25" customHeight="1" thickBot="1">
      <c r="A3" s="71" t="s">
        <v>190</v>
      </c>
      <c r="B3" s="73" t="s">
        <v>191</v>
      </c>
      <c r="C3" s="73" t="s">
        <v>12</v>
      </c>
      <c r="D3" s="73" t="s">
        <v>12</v>
      </c>
      <c r="E3" s="74" t="s">
        <v>308</v>
      </c>
      <c r="F3" s="84" t="s">
        <v>646</v>
      </c>
      <c r="G3" s="106" t="s">
        <v>643</v>
      </c>
      <c r="H3" s="88" t="s">
        <v>203</v>
      </c>
      <c r="I3" s="88" t="s">
        <v>211</v>
      </c>
      <c r="J3" s="159" t="s">
        <v>212</v>
      </c>
      <c r="K3" s="75" t="s">
        <v>638</v>
      </c>
      <c r="L3" s="24" t="s">
        <v>194</v>
      </c>
    </row>
    <row r="4" spans="1:12" ht="15">
      <c r="A4" s="128">
        <v>1</v>
      </c>
      <c r="B4" s="129" t="str">
        <f aca="true" t="shared" si="0" ref="B4:B35">LEFT(C4,7)</f>
        <v>9100106</v>
      </c>
      <c r="C4" s="129" t="s">
        <v>334</v>
      </c>
      <c r="D4" s="130" t="str">
        <f aca="true" t="shared" si="1" ref="D4:D35">RIGHT(C4,LEN(C4)-FIND("-",C4)-1)</f>
        <v>ACETATNA TRAKA 60 mm - KOM</v>
      </c>
      <c r="E4" s="131">
        <v>27</v>
      </c>
      <c r="F4" s="149"/>
      <c r="G4" s="152"/>
      <c r="H4" s="156"/>
      <c r="I4" s="156"/>
      <c r="J4" s="160"/>
      <c r="K4" s="132">
        <f>E4*F4</f>
        <v>0</v>
      </c>
      <c r="L4" s="67"/>
    </row>
    <row r="5" spans="1:12" ht="15">
      <c r="A5" s="133">
        <v>2</v>
      </c>
      <c r="B5" s="134" t="str">
        <f t="shared" si="0"/>
        <v>9520207</v>
      </c>
      <c r="C5" s="135" t="s">
        <v>163</v>
      </c>
      <c r="D5" s="136" t="str">
        <f t="shared" si="1"/>
        <v>ALU. POKLOPCI R29L - KOM</v>
      </c>
      <c r="E5" s="137">
        <v>1405</v>
      </c>
      <c r="F5" s="150"/>
      <c r="G5" s="153"/>
      <c r="H5" s="157"/>
      <c r="I5" s="157"/>
      <c r="J5" s="161"/>
      <c r="K5" s="138">
        <f aca="true" t="shared" si="2" ref="K5:K68">E5*F5</f>
        <v>0</v>
      </c>
      <c r="L5" s="68"/>
    </row>
    <row r="6" spans="1:12" ht="15">
      <c r="A6" s="133">
        <v>3</v>
      </c>
      <c r="B6" s="134" t="str">
        <f t="shared" si="0"/>
        <v>9520233</v>
      </c>
      <c r="C6" s="135" t="s">
        <v>423</v>
      </c>
      <c r="D6" s="136" t="str">
        <f t="shared" si="1"/>
        <v>ALU. POSUDE 1125 ML 100/1 - KOM</v>
      </c>
      <c r="E6" s="137">
        <v>3100</v>
      </c>
      <c r="F6" s="150"/>
      <c r="G6" s="153"/>
      <c r="H6" s="157"/>
      <c r="I6" s="157"/>
      <c r="J6" s="161"/>
      <c r="K6" s="138">
        <f t="shared" si="2"/>
        <v>0</v>
      </c>
      <c r="L6" s="68"/>
    </row>
    <row r="7" spans="1:12" ht="15">
      <c r="A7" s="133">
        <v>4</v>
      </c>
      <c r="B7" s="134" t="str">
        <f t="shared" si="0"/>
        <v>9520235</v>
      </c>
      <c r="C7" s="135" t="s">
        <v>425</v>
      </c>
      <c r="D7" s="136" t="str">
        <f t="shared" si="1"/>
        <v>ALU. POSUDE R28 L R46 - KOM</v>
      </c>
      <c r="E7" s="137">
        <v>1600</v>
      </c>
      <c r="F7" s="150"/>
      <c r="G7" s="153"/>
      <c r="H7" s="157"/>
      <c r="I7" s="157"/>
      <c r="J7" s="161"/>
      <c r="K7" s="138">
        <f t="shared" si="2"/>
        <v>0</v>
      </c>
      <c r="L7" s="68"/>
    </row>
    <row r="8" spans="1:12" ht="15">
      <c r="A8" s="133">
        <v>5</v>
      </c>
      <c r="B8" s="134" t="str">
        <f t="shared" si="0"/>
        <v>9520206</v>
      </c>
      <c r="C8" s="135" t="s">
        <v>162</v>
      </c>
      <c r="D8" s="136" t="str">
        <f t="shared" si="1"/>
        <v>ALU. POSUDE R29L - KOM</v>
      </c>
      <c r="E8" s="137">
        <v>1700</v>
      </c>
      <c r="F8" s="150"/>
      <c r="G8" s="153"/>
      <c r="H8" s="157"/>
      <c r="I8" s="157"/>
      <c r="J8" s="161"/>
      <c r="K8" s="138">
        <f t="shared" si="2"/>
        <v>0</v>
      </c>
      <c r="L8" s="68"/>
    </row>
    <row r="9" spans="1:12" ht="15">
      <c r="A9" s="133">
        <v>6</v>
      </c>
      <c r="B9" s="134" t="str">
        <f t="shared" si="0"/>
        <v>9520234</v>
      </c>
      <c r="C9" s="135" t="s">
        <v>424</v>
      </c>
      <c r="D9" s="136" t="str">
        <f t="shared" si="1"/>
        <v>ALU.POKLOPCI POS 1125ML 100/1 - KOM</v>
      </c>
      <c r="E9" s="137">
        <v>3100</v>
      </c>
      <c r="F9" s="150"/>
      <c r="G9" s="153"/>
      <c r="H9" s="157"/>
      <c r="I9" s="157"/>
      <c r="J9" s="161"/>
      <c r="K9" s="138">
        <f t="shared" si="2"/>
        <v>0</v>
      </c>
      <c r="L9" s="68"/>
    </row>
    <row r="10" spans="1:12" ht="15">
      <c r="A10" s="133">
        <v>7</v>
      </c>
      <c r="B10" s="134" t="str">
        <f t="shared" si="0"/>
        <v>9520236</v>
      </c>
      <c r="C10" s="135" t="s">
        <v>426</v>
      </c>
      <c r="D10" s="136" t="str">
        <f t="shared" si="1"/>
        <v>ALU.POKLOPCI R 28 L-R46 - KOM</v>
      </c>
      <c r="E10" s="137">
        <v>1700</v>
      </c>
      <c r="F10" s="150"/>
      <c r="G10" s="153"/>
      <c r="H10" s="157"/>
      <c r="I10" s="157"/>
      <c r="J10" s="161"/>
      <c r="K10" s="138">
        <f t="shared" si="2"/>
        <v>0</v>
      </c>
      <c r="L10" s="68"/>
    </row>
    <row r="11" spans="1:12" ht="15">
      <c r="A11" s="139">
        <v>8</v>
      </c>
      <c r="B11" s="134" t="str">
        <f t="shared" si="0"/>
        <v>9520074</v>
      </c>
      <c r="C11" s="135" t="s">
        <v>370</v>
      </c>
      <c r="D11" s="136" t="str">
        <f t="shared" si="1"/>
        <v>ARANŽMAN ZA PRIBOR ZA JELO VRE+SALV-KOM - KOM</v>
      </c>
      <c r="E11" s="137">
        <v>22272</v>
      </c>
      <c r="F11" s="150"/>
      <c r="G11" s="153"/>
      <c r="H11" s="157"/>
      <c r="I11" s="157"/>
      <c r="J11" s="161"/>
      <c r="K11" s="138">
        <f t="shared" si="2"/>
        <v>0</v>
      </c>
      <c r="L11" s="68"/>
    </row>
    <row r="12" spans="1:12" ht="15">
      <c r="A12" s="133">
        <v>9</v>
      </c>
      <c r="B12" s="134" t="str">
        <f t="shared" si="0"/>
        <v>9100174</v>
      </c>
      <c r="C12" s="135" t="s">
        <v>343</v>
      </c>
      <c r="D12" s="136" t="str">
        <f t="shared" si="1"/>
        <v>ČAČKALICE BAMBUS S CRNOM PERLO 250/1 - KOM</v>
      </c>
      <c r="E12" s="137">
        <v>52</v>
      </c>
      <c r="F12" s="150"/>
      <c r="G12" s="153"/>
      <c r="H12" s="157"/>
      <c r="I12" s="157"/>
      <c r="J12" s="161"/>
      <c r="K12" s="138">
        <f t="shared" si="2"/>
        <v>0</v>
      </c>
      <c r="L12" s="68"/>
    </row>
    <row r="13" spans="1:12" ht="15">
      <c r="A13" s="133">
        <v>10</v>
      </c>
      <c r="B13" s="134" t="str">
        <f t="shared" si="0"/>
        <v>9100024</v>
      </c>
      <c r="C13" s="135" t="s">
        <v>333</v>
      </c>
      <c r="D13" s="136" t="str">
        <f t="shared" si="1"/>
        <v>ČAČKALICE DECOR COCKTAIL PVC 500/1 - KOM</v>
      </c>
      <c r="E13" s="137">
        <v>2</v>
      </c>
      <c r="F13" s="150"/>
      <c r="G13" s="153"/>
      <c r="H13" s="157"/>
      <c r="I13" s="157"/>
      <c r="J13" s="161"/>
      <c r="K13" s="138">
        <f t="shared" si="2"/>
        <v>0</v>
      </c>
      <c r="L13" s="68"/>
    </row>
    <row r="14" spans="1:12" ht="15">
      <c r="A14" s="133">
        <v>11</v>
      </c>
      <c r="B14" s="134" t="str">
        <f t="shared" si="0"/>
        <v>9100129</v>
      </c>
      <c r="C14" s="135" t="s">
        <v>338</v>
      </c>
      <c r="D14" s="136" t="str">
        <f t="shared" si="1"/>
        <v>ČAČKALICE HIG. U CELOFANU 1000/1 - KOM</v>
      </c>
      <c r="E14" s="137">
        <v>10</v>
      </c>
      <c r="F14" s="150"/>
      <c r="G14" s="153"/>
      <c r="H14" s="157"/>
      <c r="I14" s="157"/>
      <c r="J14" s="161"/>
      <c r="K14" s="138">
        <f t="shared" si="2"/>
        <v>0</v>
      </c>
      <c r="L14" s="68"/>
    </row>
    <row r="15" spans="1:12" ht="15">
      <c r="A15" s="133">
        <v>12</v>
      </c>
      <c r="B15" s="134" t="str">
        <f t="shared" si="0"/>
        <v>9100023</v>
      </c>
      <c r="C15" s="135" t="s">
        <v>129</v>
      </c>
      <c r="D15" s="136" t="str">
        <f t="shared" si="1"/>
        <v>ČAČKALICE HIG. U PAP OMOTU 1000/1 - KOM</v>
      </c>
      <c r="E15" s="137">
        <v>35642</v>
      </c>
      <c r="F15" s="150"/>
      <c r="G15" s="153"/>
      <c r="H15" s="157"/>
      <c r="I15" s="157"/>
      <c r="J15" s="161"/>
      <c r="K15" s="138">
        <f t="shared" si="2"/>
        <v>0</v>
      </c>
      <c r="L15" s="68"/>
    </row>
    <row r="16" spans="1:12" ht="15">
      <c r="A16" s="133">
        <v>13</v>
      </c>
      <c r="B16" s="134" t="str">
        <f t="shared" si="0"/>
        <v>9520100</v>
      </c>
      <c r="C16" s="135" t="s">
        <v>378</v>
      </c>
      <c r="D16" s="136" t="str">
        <f t="shared" si="1"/>
        <v>ČAČKALICE PVC 500/1 9 CM CRNE - PAK</v>
      </c>
      <c r="E16" s="137">
        <v>32</v>
      </c>
      <c r="F16" s="150"/>
      <c r="G16" s="153"/>
      <c r="H16" s="157"/>
      <c r="I16" s="157"/>
      <c r="J16" s="161"/>
      <c r="K16" s="138">
        <f t="shared" si="2"/>
        <v>0</v>
      </c>
      <c r="L16" s="68"/>
    </row>
    <row r="17" spans="1:12" ht="15">
      <c r="A17" s="133">
        <v>14</v>
      </c>
      <c r="B17" s="134" t="str">
        <f t="shared" si="0"/>
        <v>9520094</v>
      </c>
      <c r="C17" s="135" t="s">
        <v>376</v>
      </c>
      <c r="D17" s="136" t="str">
        <f>RIGHT(C17,LEN(C17)-FIND("-",C17)-1)</f>
        <v>ČAŠA KRISTAL K 620 25/1 PVC - KOM</v>
      </c>
      <c r="E17" s="137">
        <v>1000</v>
      </c>
      <c r="F17" s="150"/>
      <c r="G17" s="153"/>
      <c r="H17" s="157"/>
      <c r="I17" s="157"/>
      <c r="J17" s="161"/>
      <c r="K17" s="138">
        <f t="shared" si="2"/>
        <v>0</v>
      </c>
      <c r="L17" s="68"/>
    </row>
    <row r="18" spans="1:12" ht="15">
      <c r="A18" s="139">
        <v>15</v>
      </c>
      <c r="B18" s="134" t="str">
        <f t="shared" si="0"/>
        <v>9520178</v>
      </c>
      <c r="C18" s="135" t="s">
        <v>399</v>
      </c>
      <c r="D18" s="136" t="str">
        <f t="shared" si="1"/>
        <v>ČAŠA PAP 0,1L 1/80 PURE - KOM</v>
      </c>
      <c r="E18" s="137">
        <v>1600</v>
      </c>
      <c r="F18" s="150"/>
      <c r="G18" s="153"/>
      <c r="H18" s="157"/>
      <c r="I18" s="157"/>
      <c r="J18" s="161"/>
      <c r="K18" s="138">
        <f t="shared" si="2"/>
        <v>0</v>
      </c>
      <c r="L18" s="68"/>
    </row>
    <row r="19" spans="1:12" ht="15">
      <c r="A19" s="133">
        <v>16</v>
      </c>
      <c r="B19" s="134" t="str">
        <f t="shared" si="0"/>
        <v>9520179</v>
      </c>
      <c r="C19" s="135" t="s">
        <v>400</v>
      </c>
      <c r="D19" s="136" t="str">
        <f t="shared" si="1"/>
        <v>ČAŠA PAP 0,2L 1/80 PURE - KOM</v>
      </c>
      <c r="E19" s="137">
        <v>2600</v>
      </c>
      <c r="F19" s="150"/>
      <c r="G19" s="153"/>
      <c r="H19" s="157"/>
      <c r="I19" s="157"/>
      <c r="J19" s="161"/>
      <c r="K19" s="138">
        <f t="shared" si="2"/>
        <v>0</v>
      </c>
      <c r="L19" s="68"/>
    </row>
    <row r="20" spans="1:12" ht="15">
      <c r="A20" s="133">
        <v>17</v>
      </c>
      <c r="B20" s="134" t="str">
        <f t="shared" si="0"/>
        <v>9520006</v>
      </c>
      <c r="C20" s="135" t="s">
        <v>142</v>
      </c>
      <c r="D20" s="136" t="str">
        <f t="shared" si="1"/>
        <v>ČAŠA PAP COFFE TO GO 100ML 1/100 - KOM</v>
      </c>
      <c r="E20" s="137">
        <v>12500</v>
      </c>
      <c r="F20" s="150"/>
      <c r="G20" s="153"/>
      <c r="H20" s="157"/>
      <c r="I20" s="157"/>
      <c r="J20" s="161"/>
      <c r="K20" s="138">
        <f t="shared" si="2"/>
        <v>0</v>
      </c>
      <c r="L20" s="68"/>
    </row>
    <row r="21" spans="1:12" ht="15">
      <c r="A21" s="133">
        <v>18</v>
      </c>
      <c r="B21" s="134" t="str">
        <f t="shared" si="0"/>
        <v>9520079</v>
      </c>
      <c r="C21" s="135" t="s">
        <v>373</v>
      </c>
      <c r="D21" s="136" t="str">
        <f t="shared" si="1"/>
        <v>ČAŠA PAP COFFE TO GO 100ML 80/1 - KOM</v>
      </c>
      <c r="E21" s="137">
        <v>8</v>
      </c>
      <c r="F21" s="150"/>
      <c r="G21" s="153"/>
      <c r="H21" s="157"/>
      <c r="I21" s="157"/>
      <c r="J21" s="161"/>
      <c r="K21" s="138">
        <f t="shared" si="2"/>
        <v>0</v>
      </c>
      <c r="L21" s="68"/>
    </row>
    <row r="22" spans="1:12" ht="15">
      <c r="A22" s="133">
        <v>19</v>
      </c>
      <c r="B22" s="134" t="str">
        <f t="shared" si="0"/>
        <v>9520158</v>
      </c>
      <c r="C22" s="135" t="s">
        <v>150</v>
      </c>
      <c r="D22" s="136" t="str">
        <f t="shared" si="1"/>
        <v>ČAŠA PAP COFFE TO GO 180ML 1/100 - KOM</v>
      </c>
      <c r="E22" s="137">
        <v>19720</v>
      </c>
      <c r="F22" s="150"/>
      <c r="G22" s="153"/>
      <c r="H22" s="157"/>
      <c r="I22" s="157"/>
      <c r="J22" s="161"/>
      <c r="K22" s="138">
        <f t="shared" si="2"/>
        <v>0</v>
      </c>
      <c r="L22" s="68"/>
    </row>
    <row r="23" spans="1:12" ht="15">
      <c r="A23" s="133">
        <v>20</v>
      </c>
      <c r="B23" s="134" t="str">
        <f t="shared" si="0"/>
        <v>9520205</v>
      </c>
      <c r="C23" s="135" t="s">
        <v>161</v>
      </c>
      <c r="D23" s="136" t="str">
        <f t="shared" si="1"/>
        <v>ČAŠA PAP COFFE TO GO 180ML 1/50 - KOM</v>
      </c>
      <c r="E23" s="137">
        <v>16298</v>
      </c>
      <c r="F23" s="150"/>
      <c r="G23" s="153"/>
      <c r="H23" s="157"/>
      <c r="I23" s="157"/>
      <c r="J23" s="161"/>
      <c r="K23" s="138">
        <f t="shared" si="2"/>
        <v>0</v>
      </c>
      <c r="L23" s="68"/>
    </row>
    <row r="24" spans="1:12" ht="15">
      <c r="A24" s="133">
        <v>21</v>
      </c>
      <c r="B24" s="134" t="str">
        <f t="shared" si="0"/>
        <v>9520075</v>
      </c>
      <c r="C24" s="135" t="s">
        <v>371</v>
      </c>
      <c r="D24" s="136" t="str">
        <f t="shared" si="1"/>
        <v>ČAŠA PAP COFFE TO GO 180ML 100/1 - KOM</v>
      </c>
      <c r="E24" s="137">
        <v>10332</v>
      </c>
      <c r="F24" s="150"/>
      <c r="G24" s="153"/>
      <c r="H24" s="157"/>
      <c r="I24" s="157"/>
      <c r="J24" s="161"/>
      <c r="K24" s="138">
        <f t="shared" si="2"/>
        <v>0</v>
      </c>
      <c r="L24" s="68"/>
    </row>
    <row r="25" spans="1:12" ht="15">
      <c r="A25" s="139">
        <v>22</v>
      </c>
      <c r="B25" s="134" t="str">
        <f t="shared" si="0"/>
        <v>9520126</v>
      </c>
      <c r="C25" s="135" t="s">
        <v>147</v>
      </c>
      <c r="D25" s="136" t="str">
        <f t="shared" si="1"/>
        <v>ČAŠA PAP COFFE TO GO 190ML 1/50 - KOM</v>
      </c>
      <c r="E25" s="137">
        <v>6700</v>
      </c>
      <c r="F25" s="150"/>
      <c r="G25" s="153"/>
      <c r="H25" s="157"/>
      <c r="I25" s="157"/>
      <c r="J25" s="161"/>
      <c r="K25" s="138">
        <f t="shared" si="2"/>
        <v>0</v>
      </c>
      <c r="L25" s="68"/>
    </row>
    <row r="26" spans="1:12" ht="15">
      <c r="A26" s="133">
        <v>23</v>
      </c>
      <c r="B26" s="134" t="str">
        <f t="shared" si="0"/>
        <v>9520077</v>
      </c>
      <c r="C26" s="135" t="s">
        <v>372</v>
      </c>
      <c r="D26" s="136" t="str">
        <f t="shared" si="1"/>
        <v>ČAŠA PAP COFFE TO GO 200ML 50/1 - KOM</v>
      </c>
      <c r="E26" s="137">
        <v>2050</v>
      </c>
      <c r="F26" s="150"/>
      <c r="G26" s="153"/>
      <c r="H26" s="157"/>
      <c r="I26" s="157"/>
      <c r="J26" s="161"/>
      <c r="K26" s="138">
        <f t="shared" si="2"/>
        <v>0</v>
      </c>
      <c r="L26" s="68"/>
    </row>
    <row r="27" spans="1:12" ht="15">
      <c r="A27" s="133">
        <v>24</v>
      </c>
      <c r="B27" s="134" t="str">
        <f t="shared" si="0"/>
        <v>9520076</v>
      </c>
      <c r="C27" s="135" t="s">
        <v>146</v>
      </c>
      <c r="D27" s="136" t="str">
        <f t="shared" si="1"/>
        <v>ČAŠA PAP COFFE TO GO 250ML 1/100 - KOM</v>
      </c>
      <c r="E27" s="137">
        <v>11459</v>
      </c>
      <c r="F27" s="150"/>
      <c r="G27" s="153"/>
      <c r="H27" s="157"/>
      <c r="I27" s="157"/>
      <c r="J27" s="161"/>
      <c r="K27" s="138">
        <f t="shared" si="2"/>
        <v>0</v>
      </c>
      <c r="L27" s="68"/>
    </row>
    <row r="28" spans="1:12" ht="15">
      <c r="A28" s="133">
        <v>25</v>
      </c>
      <c r="B28" s="134" t="str">
        <f t="shared" si="0"/>
        <v>9520007</v>
      </c>
      <c r="C28" s="135" t="s">
        <v>143</v>
      </c>
      <c r="D28" s="136" t="str">
        <f t="shared" si="1"/>
        <v>ČAŠA PAP COFFE TO GO 250ML 1/50 - KOM</v>
      </c>
      <c r="E28" s="137">
        <v>16402</v>
      </c>
      <c r="F28" s="150"/>
      <c r="G28" s="153"/>
      <c r="H28" s="157"/>
      <c r="I28" s="157"/>
      <c r="J28" s="161"/>
      <c r="K28" s="138">
        <f t="shared" si="2"/>
        <v>0</v>
      </c>
      <c r="L28" s="68"/>
    </row>
    <row r="29" spans="1:12" ht="15">
      <c r="A29" s="133">
        <v>26</v>
      </c>
      <c r="B29" s="134" t="str">
        <f t="shared" si="0"/>
        <v>9520231</v>
      </c>
      <c r="C29" s="135" t="s">
        <v>421</v>
      </c>
      <c r="D29" s="136" t="str">
        <f t="shared" si="1"/>
        <v>ČAŠA PAP COFFE TO GO 80ML 1/100 - KOM</v>
      </c>
      <c r="E29" s="137">
        <v>2952</v>
      </c>
      <c r="F29" s="150"/>
      <c r="G29" s="153"/>
      <c r="H29" s="157"/>
      <c r="I29" s="157"/>
      <c r="J29" s="161"/>
      <c r="K29" s="138">
        <f t="shared" si="2"/>
        <v>0</v>
      </c>
      <c r="L29" s="68"/>
    </row>
    <row r="30" spans="1:12" ht="15">
      <c r="A30" s="133">
        <v>27</v>
      </c>
      <c r="B30" s="134" t="str">
        <f t="shared" si="0"/>
        <v>4900065</v>
      </c>
      <c r="C30" s="135" t="s">
        <v>124</v>
      </c>
      <c r="D30" s="136" t="str">
        <f t="shared" si="1"/>
        <v>ČAŠA PET 350ML 1/50 - KOM</v>
      </c>
      <c r="E30" s="137">
        <v>16424</v>
      </c>
      <c r="F30" s="150"/>
      <c r="G30" s="153"/>
      <c r="H30" s="157"/>
      <c r="I30" s="157"/>
      <c r="J30" s="161"/>
      <c r="K30" s="138">
        <f t="shared" si="2"/>
        <v>0</v>
      </c>
      <c r="L30" s="68"/>
    </row>
    <row r="31" spans="1:12" ht="15">
      <c r="A31" s="133">
        <v>28</v>
      </c>
      <c r="B31" s="134" t="str">
        <f t="shared" si="0"/>
        <v>9520185</v>
      </c>
      <c r="C31" s="135" t="s">
        <v>156</v>
      </c>
      <c r="D31" s="136" t="str">
        <f t="shared" si="1"/>
        <v>ČAŠA PLA 0,2L 1/100 200CC - KOM</v>
      </c>
      <c r="E31" s="137">
        <v>29103</v>
      </c>
      <c r="F31" s="150"/>
      <c r="G31" s="153"/>
      <c r="H31" s="157"/>
      <c r="I31" s="157"/>
      <c r="J31" s="161"/>
      <c r="K31" s="138">
        <f t="shared" si="2"/>
        <v>0</v>
      </c>
      <c r="L31" s="68"/>
    </row>
    <row r="32" spans="1:12" ht="15">
      <c r="A32" s="139">
        <v>29</v>
      </c>
      <c r="B32" s="134" t="str">
        <f t="shared" si="0"/>
        <v>9520061</v>
      </c>
      <c r="C32" s="135" t="s">
        <v>367</v>
      </c>
      <c r="D32" s="136" t="str">
        <f t="shared" si="1"/>
        <v>ČAŠA PVC 0,1 100/1 BIJELA 100 - KOM</v>
      </c>
      <c r="E32" s="137">
        <v>300</v>
      </c>
      <c r="F32" s="150"/>
      <c r="G32" s="153"/>
      <c r="H32" s="157"/>
      <c r="I32" s="157"/>
      <c r="J32" s="161"/>
      <c r="K32" s="138">
        <f t="shared" si="2"/>
        <v>0</v>
      </c>
      <c r="L32" s="68"/>
    </row>
    <row r="33" spans="1:12" ht="15">
      <c r="A33" s="133">
        <v>30</v>
      </c>
      <c r="B33" s="134" t="str">
        <f t="shared" si="0"/>
        <v>9520151</v>
      </c>
      <c r="C33" s="135" t="s">
        <v>390</v>
      </c>
      <c r="D33" s="136" t="str">
        <f t="shared" si="1"/>
        <v>ČAŠA PVC 0,1 TVRDA PROZIRNA 1/30 100 - KOM</v>
      </c>
      <c r="E33" s="137">
        <v>7119</v>
      </c>
      <c r="F33" s="150"/>
      <c r="G33" s="153"/>
      <c r="H33" s="157"/>
      <c r="I33" s="157"/>
      <c r="J33" s="161"/>
      <c r="K33" s="138">
        <f t="shared" si="2"/>
        <v>0</v>
      </c>
      <c r="L33" s="68"/>
    </row>
    <row r="34" spans="1:12" ht="15">
      <c r="A34" s="133">
        <v>31</v>
      </c>
      <c r="B34" s="134" t="str">
        <f t="shared" si="0"/>
        <v>9520175</v>
      </c>
      <c r="C34" s="135" t="s">
        <v>398</v>
      </c>
      <c r="D34" s="136" t="str">
        <f t="shared" si="1"/>
        <v>ČAŠA PVC 0,2 1/100 PROZIRNA 230 - KOM</v>
      </c>
      <c r="E34" s="137">
        <v>55022</v>
      </c>
      <c r="F34" s="150"/>
      <c r="G34" s="153"/>
      <c r="H34" s="157"/>
      <c r="I34" s="157"/>
      <c r="J34" s="161"/>
      <c r="K34" s="138">
        <f t="shared" si="2"/>
        <v>0</v>
      </c>
      <c r="L34" s="68"/>
    </row>
    <row r="35" spans="1:12" ht="15">
      <c r="A35" s="133">
        <v>32</v>
      </c>
      <c r="B35" s="134" t="str">
        <f t="shared" si="0"/>
        <v>9520168</v>
      </c>
      <c r="C35" s="135" t="s">
        <v>395</v>
      </c>
      <c r="D35" s="136" t="str">
        <f t="shared" si="1"/>
        <v>ČAŠA PVC 0,2 1/50 KRISTAL 250 - KOM</v>
      </c>
      <c r="E35" s="137">
        <v>79800</v>
      </c>
      <c r="F35" s="150"/>
      <c r="G35" s="153"/>
      <c r="H35" s="157"/>
      <c r="I35" s="157"/>
      <c r="J35" s="161"/>
      <c r="K35" s="138">
        <f t="shared" si="2"/>
        <v>0</v>
      </c>
      <c r="L35" s="68"/>
    </row>
    <row r="36" spans="1:12" ht="15">
      <c r="A36" s="133">
        <v>33</v>
      </c>
      <c r="B36" s="134" t="str">
        <f aca="true" t="shared" si="3" ref="B36:B67">LEFT(C36,7)</f>
        <v>9520017</v>
      </c>
      <c r="C36" s="135" t="s">
        <v>352</v>
      </c>
      <c r="D36" s="136" t="str">
        <f aca="true" t="shared" si="4" ref="D36:D67">RIGHT(C36,LEN(C36)-FIND("-",C36)-1)</f>
        <v>ČAŠA PVC 0,2 100/1 - KOM</v>
      </c>
      <c r="E36" s="137">
        <v>10</v>
      </c>
      <c r="F36" s="150"/>
      <c r="G36" s="153"/>
      <c r="H36" s="157"/>
      <c r="I36" s="157"/>
      <c r="J36" s="161"/>
      <c r="K36" s="138">
        <f t="shared" si="2"/>
        <v>0</v>
      </c>
      <c r="L36" s="68"/>
    </row>
    <row r="37" spans="1:12" ht="15">
      <c r="A37" s="133">
        <v>34</v>
      </c>
      <c r="B37" s="134" t="str">
        <f t="shared" si="3"/>
        <v>9520015</v>
      </c>
      <c r="C37" s="135" t="s">
        <v>350</v>
      </c>
      <c r="D37" s="136" t="str">
        <f t="shared" si="4"/>
        <v>ČAŠA PVC 0,2 100/1 PROZIRNE ISAP - PAK</v>
      </c>
      <c r="E37" s="137">
        <v>216</v>
      </c>
      <c r="F37" s="150"/>
      <c r="G37" s="153"/>
      <c r="H37" s="157"/>
      <c r="I37" s="157"/>
      <c r="J37" s="161"/>
      <c r="K37" s="138">
        <f t="shared" si="2"/>
        <v>0</v>
      </c>
      <c r="L37" s="68"/>
    </row>
    <row r="38" spans="1:12" ht="15">
      <c r="A38" s="133">
        <v>35</v>
      </c>
      <c r="B38" s="134" t="str">
        <f t="shared" si="3"/>
        <v>9520027</v>
      </c>
      <c r="C38" s="135" t="s">
        <v>357</v>
      </c>
      <c r="D38" s="136" t="str">
        <f t="shared" si="4"/>
        <v>ČAŠA PVC 0,2 KRISTAL 1/50 250cc - KOM</v>
      </c>
      <c r="E38" s="137">
        <v>42100</v>
      </c>
      <c r="F38" s="150"/>
      <c r="G38" s="153"/>
      <c r="H38" s="157"/>
      <c r="I38" s="157"/>
      <c r="J38" s="161"/>
      <c r="K38" s="138">
        <f t="shared" si="2"/>
        <v>0</v>
      </c>
      <c r="L38" s="68"/>
    </row>
    <row r="39" spans="1:12" ht="15">
      <c r="A39" s="139">
        <v>36</v>
      </c>
      <c r="B39" s="134" t="str">
        <f t="shared" si="3"/>
        <v>9520004</v>
      </c>
      <c r="C39" s="135" t="s">
        <v>347</v>
      </c>
      <c r="D39" s="136" t="str">
        <f t="shared" si="4"/>
        <v>ČAŠA PVC 0,2 PP-FLEX 400 CC 50/1 - KOM</v>
      </c>
      <c r="E39" s="137">
        <v>6000</v>
      </c>
      <c r="F39" s="150"/>
      <c r="G39" s="153"/>
      <c r="H39" s="157"/>
      <c r="I39" s="157"/>
      <c r="J39" s="161"/>
      <c r="K39" s="138">
        <f t="shared" si="2"/>
        <v>0</v>
      </c>
      <c r="L39" s="68"/>
    </row>
    <row r="40" spans="1:13" ht="15">
      <c r="A40" s="133">
        <v>37</v>
      </c>
      <c r="B40" s="134" t="str">
        <f t="shared" si="3"/>
        <v>9520103</v>
      </c>
      <c r="C40" s="135" t="s">
        <v>379</v>
      </c>
      <c r="D40" s="136" t="str">
        <f t="shared" si="4"/>
        <v>ČAŠA PVC 0,23 L 80/1 PROZIRNA - PAK</v>
      </c>
      <c r="E40" s="137">
        <v>15</v>
      </c>
      <c r="F40" s="150"/>
      <c r="G40" s="153"/>
      <c r="H40" s="157"/>
      <c r="I40" s="157"/>
      <c r="J40" s="161"/>
      <c r="K40" s="138">
        <f t="shared" si="2"/>
        <v>0</v>
      </c>
      <c r="L40" s="68"/>
      <c r="M40" s="140"/>
    </row>
    <row r="41" spans="1:12" ht="15">
      <c r="A41" s="133">
        <v>38</v>
      </c>
      <c r="B41" s="134" t="str">
        <f t="shared" si="3"/>
        <v>9520173</v>
      </c>
      <c r="C41" s="135" t="s">
        <v>397</v>
      </c>
      <c r="D41" s="136" t="str">
        <f t="shared" si="4"/>
        <v>ČAŠA PVC 0,23L 1/80 PROZIRNA/PLAVA 200 - KOM</v>
      </c>
      <c r="E41" s="137">
        <v>34552</v>
      </c>
      <c r="F41" s="150"/>
      <c r="G41" s="153"/>
      <c r="H41" s="157"/>
      <c r="I41" s="157"/>
      <c r="J41" s="161"/>
      <c r="K41" s="138">
        <f t="shared" si="2"/>
        <v>0</v>
      </c>
      <c r="L41" s="68"/>
    </row>
    <row r="42" spans="1:12" ht="15">
      <c r="A42" s="133">
        <v>39</v>
      </c>
      <c r="B42" s="134" t="str">
        <f t="shared" si="3"/>
        <v>9520047</v>
      </c>
      <c r="C42" s="135" t="s">
        <v>365</v>
      </c>
      <c r="D42" s="136" t="str">
        <f t="shared" si="4"/>
        <v>ČAŠA PVC 0,25 PROZIRNA 50/1 - KOM</v>
      </c>
      <c r="E42" s="137">
        <v>0</v>
      </c>
      <c r="F42" s="150"/>
      <c r="G42" s="153"/>
      <c r="H42" s="157"/>
      <c r="I42" s="157"/>
      <c r="J42" s="161"/>
      <c r="K42" s="138">
        <f t="shared" si="2"/>
        <v>0</v>
      </c>
      <c r="L42" s="68"/>
    </row>
    <row r="43" spans="1:12" ht="15">
      <c r="A43" s="133">
        <v>40</v>
      </c>
      <c r="B43" s="134" t="str">
        <f t="shared" si="3"/>
        <v>9520127</v>
      </c>
      <c r="C43" s="135" t="s">
        <v>381</v>
      </c>
      <c r="D43" s="136" t="str">
        <f t="shared" si="4"/>
        <v>ČAŠA PVC 0,2L 1/100 230 - KOM</v>
      </c>
      <c r="E43" s="137">
        <v>10</v>
      </c>
      <c r="F43" s="150"/>
      <c r="G43" s="153"/>
      <c r="H43" s="157"/>
      <c r="I43" s="157"/>
      <c r="J43" s="161"/>
      <c r="K43" s="138">
        <f t="shared" si="2"/>
        <v>0</v>
      </c>
      <c r="L43" s="68"/>
    </row>
    <row r="44" spans="1:12" ht="15">
      <c r="A44" s="133">
        <v>41</v>
      </c>
      <c r="B44" s="134" t="str">
        <f t="shared" si="3"/>
        <v>9520045</v>
      </c>
      <c r="C44" s="135" t="s">
        <v>364</v>
      </c>
      <c r="D44" s="136" t="str">
        <f t="shared" si="4"/>
        <v>ČAŠA PVC 0,3 50/1 350 - KOM</v>
      </c>
      <c r="E44" s="137">
        <v>0</v>
      </c>
      <c r="F44" s="150"/>
      <c r="G44" s="153"/>
      <c r="H44" s="157"/>
      <c r="I44" s="157"/>
      <c r="J44" s="161"/>
      <c r="K44" s="138">
        <f t="shared" si="2"/>
        <v>0</v>
      </c>
      <c r="L44" s="68"/>
    </row>
    <row r="45" spans="1:12" ht="15">
      <c r="A45" s="133">
        <v>42</v>
      </c>
      <c r="B45" s="134" t="str">
        <f t="shared" si="3"/>
        <v>9520165</v>
      </c>
      <c r="C45" s="135" t="s">
        <v>392</v>
      </c>
      <c r="D45" s="136" t="str">
        <f t="shared" si="4"/>
        <v>ČAŠA PVC 0,3L 1/50 PROZIRNE PP350 - KOM</v>
      </c>
      <c r="E45" s="137">
        <v>91840</v>
      </c>
      <c r="F45" s="150"/>
      <c r="G45" s="153"/>
      <c r="H45" s="157"/>
      <c r="I45" s="157"/>
      <c r="J45" s="161"/>
      <c r="K45" s="138">
        <f t="shared" si="2"/>
        <v>0</v>
      </c>
      <c r="L45" s="68"/>
    </row>
    <row r="46" spans="1:12" ht="15">
      <c r="A46" s="139">
        <v>43</v>
      </c>
      <c r="B46" s="134" t="str">
        <f t="shared" si="3"/>
        <v>9520134</v>
      </c>
      <c r="C46" s="135" t="s">
        <v>386</v>
      </c>
      <c r="D46" s="136" t="str">
        <f t="shared" si="4"/>
        <v>ČAŠA PVC 0,3l 1/50 VOĆE - KOM</v>
      </c>
      <c r="E46" s="137">
        <v>131436</v>
      </c>
      <c r="F46" s="150"/>
      <c r="G46" s="153"/>
      <c r="H46" s="157"/>
      <c r="I46" s="157"/>
      <c r="J46" s="161"/>
      <c r="K46" s="138">
        <f t="shared" si="2"/>
        <v>0</v>
      </c>
      <c r="L46" s="68"/>
    </row>
    <row r="47" spans="1:12" ht="15">
      <c r="A47" s="133">
        <v>44</v>
      </c>
      <c r="B47" s="134" t="str">
        <f t="shared" si="3"/>
        <v>9520016</v>
      </c>
      <c r="C47" s="135" t="s">
        <v>351</v>
      </c>
      <c r="D47" s="136" t="str">
        <f t="shared" si="4"/>
        <v>ČAŠA PVC 0,3L 50/1 PROZIRNE - PAK</v>
      </c>
      <c r="E47" s="137">
        <v>1861</v>
      </c>
      <c r="F47" s="150"/>
      <c r="G47" s="153"/>
      <c r="H47" s="157"/>
      <c r="I47" s="157"/>
      <c r="J47" s="161"/>
      <c r="K47" s="138">
        <f t="shared" si="2"/>
        <v>0</v>
      </c>
      <c r="L47" s="68"/>
    </row>
    <row r="48" spans="1:12" ht="15">
      <c r="A48" s="133">
        <v>45</v>
      </c>
      <c r="B48" s="134" t="str">
        <f t="shared" si="3"/>
        <v>9520166</v>
      </c>
      <c r="C48" s="135" t="s">
        <v>393</v>
      </c>
      <c r="D48" s="136" t="str">
        <f t="shared" si="4"/>
        <v>ČAŠA PVC 0,4L 1/50 KRISTAL 390 - KOM</v>
      </c>
      <c r="E48" s="137">
        <v>52600</v>
      </c>
      <c r="F48" s="150"/>
      <c r="G48" s="153"/>
      <c r="H48" s="157"/>
      <c r="I48" s="157"/>
      <c r="J48" s="161"/>
      <c r="K48" s="138">
        <f t="shared" si="2"/>
        <v>0</v>
      </c>
      <c r="L48" s="68"/>
    </row>
    <row r="49" spans="1:12" ht="15">
      <c r="A49" s="133">
        <v>46</v>
      </c>
      <c r="B49" s="134" t="str">
        <f t="shared" si="3"/>
        <v>9520167</v>
      </c>
      <c r="C49" s="135" t="s">
        <v>394</v>
      </c>
      <c r="D49" s="136" t="str">
        <f t="shared" si="4"/>
        <v>ČAŠA PVC 0,5 1/50 PROZIRNA 570 - KOM</v>
      </c>
      <c r="E49" s="137">
        <v>71972</v>
      </c>
      <c r="F49" s="150"/>
      <c r="G49" s="153"/>
      <c r="H49" s="157"/>
      <c r="I49" s="157"/>
      <c r="J49" s="161"/>
      <c r="K49" s="138">
        <f t="shared" si="2"/>
        <v>0</v>
      </c>
      <c r="L49" s="68"/>
    </row>
    <row r="50" spans="1:12" ht="15">
      <c r="A50" s="133">
        <v>47</v>
      </c>
      <c r="B50" s="134" t="str">
        <f t="shared" si="3"/>
        <v>9520034</v>
      </c>
      <c r="C50" s="135" t="s">
        <v>361</v>
      </c>
      <c r="D50" s="136" t="str">
        <f t="shared" si="4"/>
        <v>ČAŠA PVC 0,5 50/1 PROZIRNA - PAK</v>
      </c>
      <c r="E50" s="137">
        <v>164</v>
      </c>
      <c r="F50" s="150"/>
      <c r="G50" s="153"/>
      <c r="H50" s="157"/>
      <c r="I50" s="157"/>
      <c r="J50" s="161"/>
      <c r="K50" s="138">
        <f t="shared" si="2"/>
        <v>0</v>
      </c>
      <c r="L50" s="68"/>
    </row>
    <row r="51" spans="1:12" ht="15">
      <c r="A51" s="133">
        <v>48</v>
      </c>
      <c r="B51" s="134" t="str">
        <f t="shared" si="3"/>
        <v>9520019</v>
      </c>
      <c r="C51" s="135" t="s">
        <v>354</v>
      </c>
      <c r="D51" s="136" t="str">
        <f t="shared" si="4"/>
        <v>ČAŠA PVC 0,5 50/1 PROZIRNA 570 - PAK</v>
      </c>
      <c r="E51" s="137">
        <v>875</v>
      </c>
      <c r="F51" s="150"/>
      <c r="G51" s="153"/>
      <c r="H51" s="157"/>
      <c r="I51" s="157"/>
      <c r="J51" s="161"/>
      <c r="K51" s="138">
        <f t="shared" si="2"/>
        <v>0</v>
      </c>
      <c r="L51" s="68"/>
    </row>
    <row r="52" spans="1:12" ht="15">
      <c r="A52" s="133">
        <v>49</v>
      </c>
      <c r="B52" s="134" t="str">
        <f t="shared" si="3"/>
        <v>9520254</v>
      </c>
      <c r="C52" s="135" t="s">
        <v>444</v>
      </c>
      <c r="D52" s="136" t="str">
        <f t="shared" si="4"/>
        <v>ČAŠA PVC 0,5L K575  40/1 - KOM</v>
      </c>
      <c r="E52" s="137">
        <v>16</v>
      </c>
      <c r="F52" s="150"/>
      <c r="G52" s="153"/>
      <c r="H52" s="157"/>
      <c r="I52" s="157"/>
      <c r="J52" s="161"/>
      <c r="K52" s="138">
        <f t="shared" si="2"/>
        <v>0</v>
      </c>
      <c r="L52" s="68"/>
    </row>
    <row r="53" spans="1:12" ht="15">
      <c r="A53" s="139">
        <v>50</v>
      </c>
      <c r="B53" s="134" t="str">
        <f t="shared" si="3"/>
        <v>9520169</v>
      </c>
      <c r="C53" s="135" t="s">
        <v>396</v>
      </c>
      <c r="D53" s="136" t="str">
        <f t="shared" si="4"/>
        <v>ČAŠA PVC 0,5L KRISTAL 1/25 620 - KOM</v>
      </c>
      <c r="E53" s="137">
        <v>10642</v>
      </c>
      <c r="F53" s="150"/>
      <c r="G53" s="153"/>
      <c r="H53" s="157"/>
      <c r="I53" s="157"/>
      <c r="J53" s="161"/>
      <c r="K53" s="138">
        <f t="shared" si="2"/>
        <v>0</v>
      </c>
      <c r="L53" s="68"/>
    </row>
    <row r="54" spans="1:12" ht="15">
      <c r="A54" s="133">
        <v>51</v>
      </c>
      <c r="B54" s="134" t="str">
        <f t="shared" si="3"/>
        <v>9520050</v>
      </c>
      <c r="C54" s="135" t="s">
        <v>366</v>
      </c>
      <c r="D54" s="136" t="str">
        <f t="shared" si="4"/>
        <v>ČAŠA PVC 0,6 50/1 600 - PAK</v>
      </c>
      <c r="E54" s="137">
        <v>0</v>
      </c>
      <c r="F54" s="150"/>
      <c r="G54" s="153"/>
      <c r="H54" s="157"/>
      <c r="I54" s="157"/>
      <c r="J54" s="161"/>
      <c r="K54" s="138">
        <f t="shared" si="2"/>
        <v>0</v>
      </c>
      <c r="L54" s="68"/>
    </row>
    <row r="55" spans="1:12" ht="15">
      <c r="A55" s="133">
        <v>52</v>
      </c>
      <c r="B55" s="134" t="str">
        <f t="shared" si="3"/>
        <v>9520129</v>
      </c>
      <c r="C55" s="135" t="s">
        <v>382</v>
      </c>
      <c r="D55" s="136" t="str">
        <f t="shared" si="4"/>
        <v>ČAŠA PVC 0,6L 1/50 570CC - KOM</v>
      </c>
      <c r="E55" s="137">
        <v>78900</v>
      </c>
      <c r="F55" s="150"/>
      <c r="G55" s="153"/>
      <c r="H55" s="157"/>
      <c r="I55" s="157"/>
      <c r="J55" s="161"/>
      <c r="K55" s="138">
        <f t="shared" si="2"/>
        <v>0</v>
      </c>
      <c r="L55" s="68"/>
    </row>
    <row r="56" spans="1:12" ht="15">
      <c r="A56" s="133">
        <v>53</v>
      </c>
      <c r="B56" s="134" t="str">
        <f t="shared" si="3"/>
        <v>9520250</v>
      </c>
      <c r="C56" s="135" t="s">
        <v>440</v>
      </c>
      <c r="D56" s="136" t="str">
        <f t="shared" si="4"/>
        <v>ČAŠA PVC 220ML 100/1 PROZIRNA - KOM</v>
      </c>
      <c r="E56" s="137">
        <v>390</v>
      </c>
      <c r="F56" s="150"/>
      <c r="G56" s="153"/>
      <c r="H56" s="157"/>
      <c r="I56" s="157"/>
      <c r="J56" s="161"/>
      <c r="K56" s="138">
        <f t="shared" si="2"/>
        <v>0</v>
      </c>
      <c r="L56" s="68"/>
    </row>
    <row r="57" spans="1:12" ht="15">
      <c r="A57" s="133">
        <v>54</v>
      </c>
      <c r="B57" s="134" t="str">
        <f t="shared" si="3"/>
        <v>9520245</v>
      </c>
      <c r="C57" s="135" t="s">
        <v>435</v>
      </c>
      <c r="D57" s="136" t="str">
        <f t="shared" si="4"/>
        <v>ČAŠA PVC 350ML 1/50 PROZIRNA - KOM</v>
      </c>
      <c r="E57" s="137">
        <v>3000</v>
      </c>
      <c r="F57" s="150"/>
      <c r="G57" s="153"/>
      <c r="H57" s="157"/>
      <c r="I57" s="157"/>
      <c r="J57" s="161"/>
      <c r="K57" s="138">
        <f t="shared" si="2"/>
        <v>0</v>
      </c>
      <c r="L57" s="68"/>
    </row>
    <row r="58" spans="1:12" ht="15">
      <c r="A58" s="133">
        <v>55</v>
      </c>
      <c r="B58" s="134" t="str">
        <f t="shared" si="3"/>
        <v>9520251</v>
      </c>
      <c r="C58" s="135" t="s">
        <v>441</v>
      </c>
      <c r="D58" s="136" t="str">
        <f t="shared" si="4"/>
        <v>ČAŠA PVC 630ML 1/50 PROZIRNA - KOM</v>
      </c>
      <c r="E58" s="137">
        <v>500</v>
      </c>
      <c r="F58" s="150"/>
      <c r="G58" s="153"/>
      <c r="H58" s="157"/>
      <c r="I58" s="157"/>
      <c r="J58" s="161"/>
      <c r="K58" s="138">
        <f t="shared" si="2"/>
        <v>0</v>
      </c>
      <c r="L58" s="68"/>
    </row>
    <row r="59" spans="1:12" ht="15">
      <c r="A59" s="133">
        <v>56</v>
      </c>
      <c r="B59" s="134" t="str">
        <f t="shared" si="3"/>
        <v>9520018</v>
      </c>
      <c r="C59" s="135" t="s">
        <v>353</v>
      </c>
      <c r="D59" s="136" t="str">
        <f t="shared" si="4"/>
        <v>ČAŠA PVC KRISTAL 0,3 1/50 300 - KOM</v>
      </c>
      <c r="E59" s="137">
        <v>1000</v>
      </c>
      <c r="F59" s="150"/>
      <c r="G59" s="153"/>
      <c r="H59" s="157"/>
      <c r="I59" s="157"/>
      <c r="J59" s="161"/>
      <c r="K59" s="138">
        <f t="shared" si="2"/>
        <v>0</v>
      </c>
      <c r="L59" s="68"/>
    </row>
    <row r="60" spans="1:12" ht="15">
      <c r="A60" s="139">
        <v>57</v>
      </c>
      <c r="B60" s="134" t="str">
        <f t="shared" si="3"/>
        <v>9520224</v>
      </c>
      <c r="C60" s="135" t="s">
        <v>414</v>
      </c>
      <c r="D60" s="136" t="str">
        <f t="shared" si="4"/>
        <v>ČAŠA PVC SHOTER 40/1 - PAK</v>
      </c>
      <c r="E60" s="137">
        <v>20</v>
      </c>
      <c r="F60" s="150"/>
      <c r="G60" s="153"/>
      <c r="H60" s="157"/>
      <c r="I60" s="157"/>
      <c r="J60" s="161"/>
      <c r="K60" s="138">
        <f t="shared" si="2"/>
        <v>0</v>
      </c>
      <c r="L60" s="68"/>
    </row>
    <row r="61" spans="1:12" ht="15">
      <c r="A61" s="133">
        <v>58</v>
      </c>
      <c r="B61" s="134" t="str">
        <f t="shared" si="3"/>
        <v>9520130</v>
      </c>
      <c r="C61" s="135" t="s">
        <v>383</v>
      </c>
      <c r="D61" s="136" t="str">
        <f t="shared" si="4"/>
        <v>ČAŠA PVC ZA ŠAMPANJAC 1/30 130 - KOM</v>
      </c>
      <c r="E61" s="137">
        <v>300</v>
      </c>
      <c r="F61" s="150"/>
      <c r="G61" s="153"/>
      <c r="H61" s="157"/>
      <c r="I61" s="157"/>
      <c r="J61" s="161"/>
      <c r="K61" s="138">
        <f t="shared" si="2"/>
        <v>0</v>
      </c>
      <c r="L61" s="68"/>
    </row>
    <row r="62" spans="1:12" ht="15">
      <c r="A62" s="133">
        <v>59</v>
      </c>
      <c r="B62" s="134" t="str">
        <f t="shared" si="3"/>
        <v>9520159</v>
      </c>
      <c r="C62" s="135" t="s">
        <v>151</v>
      </c>
      <c r="D62" s="136" t="str">
        <f t="shared" si="4"/>
        <v>ČAŠICA PAP. ZA SLADOLED 135-140ML - KOM</v>
      </c>
      <c r="E62" s="137">
        <v>3</v>
      </c>
      <c r="F62" s="150"/>
      <c r="G62" s="153"/>
      <c r="H62" s="157"/>
      <c r="I62" s="157"/>
      <c r="J62" s="161"/>
      <c r="K62" s="138">
        <f t="shared" si="2"/>
        <v>0</v>
      </c>
      <c r="L62" s="68"/>
    </row>
    <row r="63" spans="1:12" ht="15">
      <c r="A63" s="133">
        <v>60</v>
      </c>
      <c r="B63" s="134" t="str">
        <f t="shared" si="3"/>
        <v>9520142</v>
      </c>
      <c r="C63" s="135" t="s">
        <v>148</v>
      </c>
      <c r="D63" s="136" t="str">
        <f t="shared" si="4"/>
        <v>ČAŠICA PAP. ZA SLADOLED 250ML 1/50 - KOM</v>
      </c>
      <c r="E63" s="137">
        <v>11800</v>
      </c>
      <c r="F63" s="150"/>
      <c r="G63" s="153"/>
      <c r="H63" s="157"/>
      <c r="I63" s="157"/>
      <c r="J63" s="161"/>
      <c r="K63" s="138">
        <f t="shared" si="2"/>
        <v>0</v>
      </c>
      <c r="L63" s="68"/>
    </row>
    <row r="64" spans="1:12" ht="15">
      <c r="A64" s="133">
        <v>61</v>
      </c>
      <c r="B64" s="134" t="str">
        <f t="shared" si="3"/>
        <v>9520031</v>
      </c>
      <c r="C64" s="135" t="s">
        <v>359</v>
      </c>
      <c r="D64" s="136" t="str">
        <f t="shared" si="4"/>
        <v>ČAŠICA PVC ZA SLADOLED MALA - KOM</v>
      </c>
      <c r="E64" s="137">
        <v>11000</v>
      </c>
      <c r="F64" s="150"/>
      <c r="G64" s="153"/>
      <c r="H64" s="157"/>
      <c r="I64" s="157"/>
      <c r="J64" s="161"/>
      <c r="K64" s="138">
        <f t="shared" si="2"/>
        <v>0</v>
      </c>
      <c r="L64" s="68"/>
    </row>
    <row r="65" spans="1:12" ht="15">
      <c r="A65" s="133">
        <v>62</v>
      </c>
      <c r="B65" s="134" t="str">
        <f t="shared" si="3"/>
        <v>9520032</v>
      </c>
      <c r="C65" s="135" t="s">
        <v>360</v>
      </c>
      <c r="D65" s="136" t="str">
        <f t="shared" si="4"/>
        <v>ČAŠICA PVC ZA SLADOLED SREDNJA - KOM</v>
      </c>
      <c r="E65" s="137">
        <v>2800</v>
      </c>
      <c r="F65" s="150"/>
      <c r="G65" s="153"/>
      <c r="H65" s="157"/>
      <c r="I65" s="157"/>
      <c r="J65" s="161"/>
      <c r="K65" s="138">
        <f t="shared" si="2"/>
        <v>0</v>
      </c>
      <c r="L65" s="68"/>
    </row>
    <row r="66" spans="1:12" ht="15">
      <c r="A66" s="133">
        <v>63</v>
      </c>
      <c r="B66" s="134" t="str">
        <f t="shared" si="3"/>
        <v>9520025</v>
      </c>
      <c r="C66" s="135" t="s">
        <v>356</v>
      </c>
      <c r="D66" s="136" t="str">
        <f t="shared" si="4"/>
        <v>ČAŠICA PVC ZA SLADOLED VELIKA - KOM</v>
      </c>
      <c r="E66" s="137">
        <v>3000</v>
      </c>
      <c r="F66" s="150"/>
      <c r="G66" s="153"/>
      <c r="H66" s="157"/>
      <c r="I66" s="157"/>
      <c r="J66" s="161"/>
      <c r="K66" s="138">
        <f t="shared" si="2"/>
        <v>0</v>
      </c>
      <c r="L66" s="68"/>
    </row>
    <row r="67" spans="1:12" ht="15">
      <c r="A67" s="139">
        <v>64</v>
      </c>
      <c r="B67" s="134" t="str">
        <f t="shared" si="3"/>
        <v>4900024</v>
      </c>
      <c r="C67" s="135" t="s">
        <v>123</v>
      </c>
      <c r="D67" s="136" t="str">
        <f t="shared" si="4"/>
        <v>FILTER PAPIR B10 250/1 VALOVIT(UMAG) - PAK</v>
      </c>
      <c r="E67" s="137">
        <v>6</v>
      </c>
      <c r="F67" s="150"/>
      <c r="G67" s="153"/>
      <c r="H67" s="157"/>
      <c r="I67" s="157"/>
      <c r="J67" s="161"/>
      <c r="K67" s="138">
        <f t="shared" si="2"/>
        <v>0</v>
      </c>
      <c r="L67" s="68"/>
    </row>
    <row r="68" spans="1:12" ht="15">
      <c r="A68" s="133">
        <v>65</v>
      </c>
      <c r="B68" s="134" t="str">
        <f aca="true" t="shared" si="5" ref="B68:B99">LEFT(C68,7)</f>
        <v>4910143</v>
      </c>
      <c r="C68" s="135" t="s">
        <v>125</v>
      </c>
      <c r="D68" s="136" t="str">
        <f aca="true" t="shared" si="6" ref="D68:D99">RIGHT(C68,LEN(C68)-FIND("-",C68)-1)</f>
        <v>FILTER PAPIR B20 250/1 RAVNI - PAK</v>
      </c>
      <c r="E68" s="137">
        <v>29</v>
      </c>
      <c r="F68" s="150"/>
      <c r="G68" s="153"/>
      <c r="H68" s="157"/>
      <c r="I68" s="157"/>
      <c r="J68" s="161"/>
      <c r="K68" s="138">
        <f t="shared" si="2"/>
        <v>0</v>
      </c>
      <c r="L68" s="68"/>
    </row>
    <row r="69" spans="1:12" ht="15">
      <c r="A69" s="133">
        <v>66</v>
      </c>
      <c r="B69" s="134" t="str">
        <f t="shared" si="5"/>
        <v>4900023</v>
      </c>
      <c r="C69" s="135" t="s">
        <v>122</v>
      </c>
      <c r="D69" s="136" t="str">
        <f t="shared" si="6"/>
        <v>FILTER PAPIR B20 250/1 VALOVIT(Umag) - PAK</v>
      </c>
      <c r="E69" s="137">
        <v>18</v>
      </c>
      <c r="F69" s="150"/>
      <c r="G69" s="153"/>
      <c r="H69" s="157"/>
      <c r="I69" s="157"/>
      <c r="J69" s="161"/>
      <c r="K69" s="138">
        <f aca="true" t="shared" si="7" ref="K69:K132">E69*F69</f>
        <v>0</v>
      </c>
      <c r="L69" s="68"/>
    </row>
    <row r="70" spans="1:12" ht="15">
      <c r="A70" s="133">
        <v>67</v>
      </c>
      <c r="B70" s="134" t="str">
        <f t="shared" si="5"/>
        <v>9520181</v>
      </c>
      <c r="C70" s="135" t="s">
        <v>154</v>
      </c>
      <c r="D70" s="136" t="str">
        <f t="shared" si="6"/>
        <v>KUTIJA ZA HAMBURGER SM 9x15x15 1/25 PURE - KOM</v>
      </c>
      <c r="E70" s="137">
        <v>725</v>
      </c>
      <c r="F70" s="150"/>
      <c r="G70" s="153"/>
      <c r="H70" s="157"/>
      <c r="I70" s="157"/>
      <c r="J70" s="161"/>
      <c r="K70" s="138">
        <f t="shared" si="7"/>
        <v>0</v>
      </c>
      <c r="L70" s="68"/>
    </row>
    <row r="71" spans="1:12" ht="15">
      <c r="A71" s="133">
        <v>68</v>
      </c>
      <c r="B71" s="134" t="str">
        <f t="shared" si="5"/>
        <v>9520237</v>
      </c>
      <c r="C71" s="135" t="s">
        <v>427</v>
      </c>
      <c r="D71" s="136" t="str">
        <f t="shared" si="6"/>
        <v>KUTIJA ZA HAMBURGER XL 160X160X90MM 50/1 - KUT</v>
      </c>
      <c r="E71" s="137">
        <v>6</v>
      </c>
      <c r="F71" s="150"/>
      <c r="G71" s="153"/>
      <c r="H71" s="157"/>
      <c r="I71" s="157"/>
      <c r="J71" s="161"/>
      <c r="K71" s="138">
        <f t="shared" si="7"/>
        <v>0</v>
      </c>
      <c r="L71" s="68"/>
    </row>
    <row r="72" spans="1:12" ht="15">
      <c r="A72" s="133">
        <v>69</v>
      </c>
      <c r="B72" s="134" t="str">
        <f t="shared" si="5"/>
        <v>9520238</v>
      </c>
      <c r="C72" s="135" t="s">
        <v>428</v>
      </c>
      <c r="D72" s="136" t="str">
        <f t="shared" si="6"/>
        <v>KUTIJA ZA ZA POMMES 120X120X110 - KOM</v>
      </c>
      <c r="E72" s="137">
        <v>500</v>
      </c>
      <c r="F72" s="150"/>
      <c r="G72" s="153"/>
      <c r="H72" s="157"/>
      <c r="I72" s="157"/>
      <c r="J72" s="161"/>
      <c r="K72" s="138">
        <f t="shared" si="7"/>
        <v>0</v>
      </c>
      <c r="L72" s="68"/>
    </row>
    <row r="73" spans="1:12" ht="15">
      <c r="A73" s="133">
        <v>70</v>
      </c>
      <c r="B73" s="134" t="str">
        <f t="shared" si="5"/>
        <v>9530017</v>
      </c>
      <c r="C73" s="135" t="s">
        <v>446</v>
      </c>
      <c r="D73" s="136" t="str">
        <f t="shared" si="6"/>
        <v>MENUBOX KUTIJA ZA HRANU - BOX HP4 200/1 - PAK</v>
      </c>
      <c r="E73" s="137">
        <v>1</v>
      </c>
      <c r="F73" s="150"/>
      <c r="G73" s="153"/>
      <c r="H73" s="157"/>
      <c r="I73" s="157"/>
      <c r="J73" s="161"/>
      <c r="K73" s="138">
        <f t="shared" si="7"/>
        <v>0</v>
      </c>
      <c r="L73" s="68"/>
    </row>
    <row r="74" spans="1:12" ht="15">
      <c r="A74" s="139">
        <v>71</v>
      </c>
      <c r="B74" s="134" t="str">
        <f t="shared" si="5"/>
        <v>9520195</v>
      </c>
      <c r="C74" s="135" t="s">
        <v>403</v>
      </c>
      <c r="D74" s="136" t="str">
        <f t="shared" si="6"/>
        <v>MJEŠALICA ZA KAVU DRVO 13-14 CM PURE - KOM</v>
      </c>
      <c r="E74" s="137">
        <v>23700</v>
      </c>
      <c r="F74" s="150"/>
      <c r="G74" s="153"/>
      <c r="H74" s="157"/>
      <c r="I74" s="157"/>
      <c r="J74" s="161"/>
      <c r="K74" s="138">
        <f t="shared" si="7"/>
        <v>0</v>
      </c>
      <c r="L74" s="68"/>
    </row>
    <row r="75" spans="1:12" ht="15">
      <c r="A75" s="133">
        <v>72</v>
      </c>
      <c r="B75" s="134" t="str">
        <f t="shared" si="5"/>
        <v>9520191</v>
      </c>
      <c r="C75" s="135" t="s">
        <v>157</v>
      </c>
      <c r="D75" s="136" t="str">
        <f t="shared" si="6"/>
        <v>NOŽ DRVENI 16,5CM 1/100 PURE - KOM</v>
      </c>
      <c r="E75" s="137">
        <v>14300</v>
      </c>
      <c r="F75" s="150"/>
      <c r="G75" s="153"/>
      <c r="H75" s="157"/>
      <c r="I75" s="157"/>
      <c r="J75" s="161"/>
      <c r="K75" s="138">
        <f t="shared" si="7"/>
        <v>0</v>
      </c>
      <c r="L75" s="68"/>
    </row>
    <row r="76" spans="1:12" ht="15">
      <c r="A76" s="133">
        <v>73</v>
      </c>
      <c r="B76" s="134" t="str">
        <f t="shared" si="5"/>
        <v>9520208</v>
      </c>
      <c r="C76" s="135" t="s">
        <v>164</v>
      </c>
      <c r="D76" s="136" t="str">
        <f t="shared" si="6"/>
        <v>OVAL.POS.S.POKL.DO4 750ML - KOM</v>
      </c>
      <c r="E76" s="137">
        <v>500</v>
      </c>
      <c r="F76" s="150"/>
      <c r="G76" s="153"/>
      <c r="H76" s="157"/>
      <c r="I76" s="157"/>
      <c r="J76" s="161"/>
      <c r="K76" s="138">
        <f t="shared" si="7"/>
        <v>0</v>
      </c>
      <c r="L76" s="68"/>
    </row>
    <row r="77" spans="1:12" ht="15">
      <c r="A77" s="133">
        <v>74</v>
      </c>
      <c r="B77" s="134" t="str">
        <f t="shared" si="5"/>
        <v>9520220</v>
      </c>
      <c r="C77" s="135" t="s">
        <v>410</v>
      </c>
      <c r="D77" s="136" t="str">
        <f t="shared" si="6"/>
        <v>PIKALICE FINGERFOOD 18 CM 250/1 - KOM</v>
      </c>
      <c r="E77" s="137">
        <v>250</v>
      </c>
      <c r="F77" s="150"/>
      <c r="G77" s="153"/>
      <c r="H77" s="157"/>
      <c r="I77" s="157"/>
      <c r="J77" s="161"/>
      <c r="K77" s="138">
        <f t="shared" si="7"/>
        <v>0</v>
      </c>
      <c r="L77" s="68"/>
    </row>
    <row r="78" spans="1:12" ht="15">
      <c r="A78" s="133">
        <v>75</v>
      </c>
      <c r="B78" s="134" t="str">
        <f t="shared" si="5"/>
        <v>9100107</v>
      </c>
      <c r="C78" s="135" t="s">
        <v>335</v>
      </c>
      <c r="D78" s="136" t="str">
        <f t="shared" si="6"/>
        <v>PIKALICE FINGERFOOD 6 CM BAMBUS 250/1 - KOM</v>
      </c>
      <c r="E78" s="137">
        <v>30</v>
      </c>
      <c r="F78" s="150"/>
      <c r="G78" s="153"/>
      <c r="H78" s="157"/>
      <c r="I78" s="157"/>
      <c r="J78" s="161"/>
      <c r="K78" s="138">
        <f t="shared" si="7"/>
        <v>0</v>
      </c>
      <c r="L78" s="68"/>
    </row>
    <row r="79" spans="1:12" ht="15">
      <c r="A79" s="133">
        <v>76</v>
      </c>
      <c r="B79" s="134" t="str">
        <f t="shared" si="5"/>
        <v>9100206</v>
      </c>
      <c r="C79" s="135" t="s">
        <v>345</v>
      </c>
      <c r="D79" s="136" t="str">
        <f t="shared" si="6"/>
        <v>PIKALICE FINGERFOOD 6CM BAMBUS 1/250 - KOM</v>
      </c>
      <c r="E79" s="137">
        <v>5500</v>
      </c>
      <c r="F79" s="150"/>
      <c r="G79" s="153"/>
      <c r="H79" s="157"/>
      <c r="I79" s="157"/>
      <c r="J79" s="161"/>
      <c r="K79" s="138">
        <f t="shared" si="7"/>
        <v>0</v>
      </c>
      <c r="L79" s="68"/>
    </row>
    <row r="80" spans="1:12" ht="15">
      <c r="A80" s="133">
        <v>77</v>
      </c>
      <c r="B80" s="134" t="str">
        <f t="shared" si="5"/>
        <v>9100072</v>
      </c>
      <c r="C80" s="135" t="s">
        <v>130</v>
      </c>
      <c r="D80" s="136" t="str">
        <f t="shared" si="6"/>
        <v>PIKALICE FINGERFOOD 9CM 200/1 BAMBUS - KOM</v>
      </c>
      <c r="E80" s="137">
        <v>214</v>
      </c>
      <c r="F80" s="150"/>
      <c r="G80" s="153"/>
      <c r="H80" s="157"/>
      <c r="I80" s="157"/>
      <c r="J80" s="161"/>
      <c r="K80" s="138">
        <f t="shared" si="7"/>
        <v>0</v>
      </c>
      <c r="L80" s="68"/>
    </row>
    <row r="81" spans="1:12" ht="15">
      <c r="A81" s="139">
        <v>78</v>
      </c>
      <c r="B81" s="134" t="str">
        <f t="shared" si="5"/>
        <v>9100073</v>
      </c>
      <c r="C81" s="135" t="s">
        <v>131</v>
      </c>
      <c r="D81" s="136" t="str">
        <f t="shared" si="6"/>
        <v>PIKALICE FINGERFOOD BAMBUS250/1 - KOM</v>
      </c>
      <c r="E81" s="137">
        <v>4250</v>
      </c>
      <c r="F81" s="150"/>
      <c r="G81" s="153"/>
      <c r="H81" s="157"/>
      <c r="I81" s="157"/>
      <c r="J81" s="161"/>
      <c r="K81" s="138">
        <f t="shared" si="7"/>
        <v>0</v>
      </c>
      <c r="L81" s="68"/>
    </row>
    <row r="82" spans="1:12" ht="15">
      <c r="A82" s="133">
        <v>79</v>
      </c>
      <c r="B82" s="134" t="str">
        <f t="shared" si="5"/>
        <v>9100186</v>
      </c>
      <c r="C82" s="135" t="s">
        <v>344</v>
      </c>
      <c r="D82" s="136" t="str">
        <f t="shared" si="6"/>
        <v>POKLOPAC ALU ZA CR2L 50/1 - KOM</v>
      </c>
      <c r="E82" s="137">
        <v>1000</v>
      </c>
      <c r="F82" s="150"/>
      <c r="G82" s="153"/>
      <c r="H82" s="157"/>
      <c r="I82" s="157"/>
      <c r="J82" s="161"/>
      <c r="K82" s="138">
        <f t="shared" si="7"/>
        <v>0</v>
      </c>
      <c r="L82" s="68"/>
    </row>
    <row r="83" spans="1:12" ht="15">
      <c r="A83" s="133">
        <v>80</v>
      </c>
      <c r="B83" s="134" t="str">
        <f t="shared" si="5"/>
        <v>9100183</v>
      </c>
      <c r="C83" s="135" t="s">
        <v>138</v>
      </c>
      <c r="D83" s="136" t="str">
        <f t="shared" si="6"/>
        <v>POKLOPAC ALU ZA CR45L 100/1 - KOM</v>
      </c>
      <c r="E83" s="137">
        <v>3433</v>
      </c>
      <c r="F83" s="150"/>
      <c r="G83" s="153"/>
      <c r="H83" s="157"/>
      <c r="I83" s="157"/>
      <c r="J83" s="161"/>
      <c r="K83" s="138">
        <f t="shared" si="7"/>
        <v>0</v>
      </c>
      <c r="L83" s="68"/>
    </row>
    <row r="84" spans="1:12" ht="15">
      <c r="A84" s="133">
        <v>81</v>
      </c>
      <c r="B84" s="134" t="str">
        <f t="shared" si="5"/>
        <v>9100152</v>
      </c>
      <c r="C84" s="135" t="s">
        <v>136</v>
      </c>
      <c r="D84" s="136" t="str">
        <f t="shared" si="6"/>
        <v>POKLOPAC ALU ZA R1-28L 100/1 - KOM</v>
      </c>
      <c r="E84" s="137">
        <v>6135</v>
      </c>
      <c r="F84" s="150"/>
      <c r="G84" s="153"/>
      <c r="H84" s="157"/>
      <c r="I84" s="157"/>
      <c r="J84" s="161"/>
      <c r="K84" s="138">
        <f t="shared" si="7"/>
        <v>0</v>
      </c>
      <c r="L84" s="68"/>
    </row>
    <row r="85" spans="1:12" ht="15">
      <c r="A85" s="133">
        <v>82</v>
      </c>
      <c r="B85" s="134" t="str">
        <f t="shared" si="5"/>
        <v>9100075</v>
      </c>
      <c r="C85" s="135" t="s">
        <v>133</v>
      </c>
      <c r="D85" s="136" t="str">
        <f t="shared" si="6"/>
        <v>POKLOPAC ALU ZA R21 S 100/1 - KOM</v>
      </c>
      <c r="E85" s="137">
        <v>200</v>
      </c>
      <c r="F85" s="150"/>
      <c r="G85" s="153"/>
      <c r="H85" s="157"/>
      <c r="I85" s="157"/>
      <c r="J85" s="161"/>
      <c r="K85" s="138">
        <f t="shared" si="7"/>
        <v>0</v>
      </c>
      <c r="L85" s="68"/>
    </row>
    <row r="86" spans="1:12" ht="15">
      <c r="A86" s="133">
        <v>83</v>
      </c>
      <c r="B86" s="134" t="str">
        <f t="shared" si="5"/>
        <v>9100132</v>
      </c>
      <c r="C86" s="135" t="s">
        <v>339</v>
      </c>
      <c r="D86" s="136" t="str">
        <f t="shared" si="6"/>
        <v>POKLOPAC ALU. ZA R1-29L 100/1 - KOM</v>
      </c>
      <c r="E86" s="137">
        <v>4974</v>
      </c>
      <c r="F86" s="150"/>
      <c r="G86" s="153"/>
      <c r="H86" s="157"/>
      <c r="I86" s="157"/>
      <c r="J86" s="161"/>
      <c r="K86" s="138">
        <f t="shared" si="7"/>
        <v>0</v>
      </c>
      <c r="L86" s="68"/>
    </row>
    <row r="87" spans="1:12" ht="15">
      <c r="A87" s="133">
        <v>84</v>
      </c>
      <c r="B87" s="134" t="str">
        <f t="shared" si="5"/>
        <v>9100153</v>
      </c>
      <c r="C87" s="135" t="s">
        <v>342</v>
      </c>
      <c r="D87" s="136" t="str">
        <f t="shared" si="6"/>
        <v>POKLOPAC ALU. ZA R1-62L 100/1 - KOM</v>
      </c>
      <c r="E87" s="137">
        <v>3491</v>
      </c>
      <c r="F87" s="150"/>
      <c r="G87" s="153"/>
      <c r="H87" s="157"/>
      <c r="I87" s="157"/>
      <c r="J87" s="161"/>
      <c r="K87" s="138">
        <f t="shared" si="7"/>
        <v>0</v>
      </c>
      <c r="L87" s="68"/>
    </row>
    <row r="88" spans="1:12" ht="15">
      <c r="A88" s="139">
        <v>85</v>
      </c>
      <c r="B88" s="134" t="str">
        <f t="shared" si="5"/>
        <v>9530011</v>
      </c>
      <c r="C88" s="135" t="s">
        <v>171</v>
      </c>
      <c r="D88" s="136" t="str">
        <f t="shared" si="6"/>
        <v>POKLOPAC COFFE TO GO 100ML 1/100 - KOM</v>
      </c>
      <c r="E88" s="137">
        <v>4610</v>
      </c>
      <c r="F88" s="150"/>
      <c r="G88" s="153"/>
      <c r="H88" s="157"/>
      <c r="I88" s="157"/>
      <c r="J88" s="161"/>
      <c r="K88" s="138">
        <f t="shared" si="7"/>
        <v>0</v>
      </c>
      <c r="L88" s="68"/>
    </row>
    <row r="89" spans="1:12" ht="15">
      <c r="A89" s="133">
        <v>86</v>
      </c>
      <c r="B89" s="134" t="str">
        <f t="shared" si="5"/>
        <v>9530002</v>
      </c>
      <c r="C89" s="135" t="s">
        <v>170</v>
      </c>
      <c r="D89" s="136" t="str">
        <f t="shared" si="6"/>
        <v>POKLOPAC COFFE TO GO 150-180 ML - KOM</v>
      </c>
      <c r="E89" s="137">
        <v>6400</v>
      </c>
      <c r="F89" s="150"/>
      <c r="G89" s="153"/>
      <c r="H89" s="157"/>
      <c r="I89" s="157"/>
      <c r="J89" s="161"/>
      <c r="K89" s="138">
        <f t="shared" si="7"/>
        <v>0</v>
      </c>
      <c r="L89" s="68"/>
    </row>
    <row r="90" spans="1:12" ht="15">
      <c r="A90" s="133">
        <v>87</v>
      </c>
      <c r="B90" s="134" t="str">
        <f t="shared" si="5"/>
        <v>9530033</v>
      </c>
      <c r="C90" s="135" t="s">
        <v>448</v>
      </c>
      <c r="D90" s="136" t="str">
        <f t="shared" si="6"/>
        <v>POKLOPAC COFFE TO GO 200ML 100/1 - KOM</v>
      </c>
      <c r="E90" s="137">
        <v>300</v>
      </c>
      <c r="F90" s="150"/>
      <c r="G90" s="153"/>
      <c r="H90" s="157"/>
      <c r="I90" s="157"/>
      <c r="J90" s="161"/>
      <c r="K90" s="138">
        <f t="shared" si="7"/>
        <v>0</v>
      </c>
      <c r="L90" s="68"/>
    </row>
    <row r="91" spans="1:12" ht="15">
      <c r="A91" s="133">
        <v>88</v>
      </c>
      <c r="B91" s="134" t="str">
        <f t="shared" si="5"/>
        <v>9530012</v>
      </c>
      <c r="C91" s="135" t="s">
        <v>172</v>
      </c>
      <c r="D91" s="136" t="str">
        <f t="shared" si="6"/>
        <v>POKLOPAC COFFE TO GO 250 ML 1/100 - KOM</v>
      </c>
      <c r="E91" s="137">
        <v>3500</v>
      </c>
      <c r="F91" s="150"/>
      <c r="G91" s="153"/>
      <c r="H91" s="157"/>
      <c r="I91" s="157"/>
      <c r="J91" s="161"/>
      <c r="K91" s="138">
        <f t="shared" si="7"/>
        <v>0</v>
      </c>
      <c r="L91" s="68"/>
    </row>
    <row r="92" spans="1:12" ht="15">
      <c r="A92" s="133">
        <v>89</v>
      </c>
      <c r="B92" s="134" t="str">
        <f t="shared" si="5"/>
        <v>9530022</v>
      </c>
      <c r="C92" s="135" t="s">
        <v>173</v>
      </c>
      <c r="D92" s="136" t="str">
        <f t="shared" si="6"/>
        <v>POKLOPAC KUPOLA-RUPA ZA Č. KRISTAL - KOM</v>
      </c>
      <c r="E92" s="137">
        <v>2</v>
      </c>
      <c r="F92" s="150"/>
      <c r="G92" s="153"/>
      <c r="H92" s="157"/>
      <c r="I92" s="157"/>
      <c r="J92" s="161"/>
      <c r="K92" s="138">
        <f t="shared" si="7"/>
        <v>0</v>
      </c>
      <c r="L92" s="68"/>
    </row>
    <row r="93" spans="1:12" ht="15">
      <c r="A93" s="133">
        <v>90</v>
      </c>
      <c r="B93" s="134" t="str">
        <f t="shared" si="5"/>
        <v>9100128</v>
      </c>
      <c r="C93" s="135" t="s">
        <v>134</v>
      </c>
      <c r="D93" s="136" t="str">
        <f t="shared" si="6"/>
        <v>POSUDA ALU R1-29L 1125ML 100/1 - KOM</v>
      </c>
      <c r="E93" s="137">
        <v>4148</v>
      </c>
      <c r="F93" s="150"/>
      <c r="G93" s="153"/>
      <c r="H93" s="157"/>
      <c r="I93" s="157"/>
      <c r="J93" s="161"/>
      <c r="K93" s="138">
        <f t="shared" si="7"/>
        <v>0</v>
      </c>
      <c r="L93" s="68"/>
    </row>
    <row r="94" spans="1:12" ht="15">
      <c r="A94" s="133">
        <v>91</v>
      </c>
      <c r="B94" s="134" t="str">
        <f t="shared" si="5"/>
        <v>9100074</v>
      </c>
      <c r="C94" s="135" t="s">
        <v>132</v>
      </c>
      <c r="D94" s="136" t="str">
        <f t="shared" si="6"/>
        <v>POSUDA ALU R21S 100/1 - KOM</v>
      </c>
      <c r="E94" s="137">
        <v>200</v>
      </c>
      <c r="F94" s="150"/>
      <c r="G94" s="153"/>
      <c r="H94" s="157"/>
      <c r="I94" s="157"/>
      <c r="J94" s="161"/>
      <c r="K94" s="138">
        <f t="shared" si="7"/>
        <v>0</v>
      </c>
      <c r="L94" s="68"/>
    </row>
    <row r="95" spans="1:12" ht="15">
      <c r="A95" s="139">
        <v>92</v>
      </c>
      <c r="B95" s="134" t="str">
        <f t="shared" si="5"/>
        <v>9100155</v>
      </c>
      <c r="C95" s="135" t="s">
        <v>137</v>
      </c>
      <c r="D95" s="136" t="str">
        <f t="shared" si="6"/>
        <v>POSUDA ALU R28L 470ML 100/1 - KOM</v>
      </c>
      <c r="E95" s="137">
        <v>5349</v>
      </c>
      <c r="F95" s="150"/>
      <c r="G95" s="153"/>
      <c r="H95" s="157"/>
      <c r="I95" s="157"/>
      <c r="J95" s="161"/>
      <c r="K95" s="138">
        <f t="shared" si="7"/>
        <v>0</v>
      </c>
      <c r="L95" s="68"/>
    </row>
    <row r="96" spans="1:12" ht="15">
      <c r="A96" s="133">
        <v>93</v>
      </c>
      <c r="B96" s="134" t="str">
        <f t="shared" si="5"/>
        <v>9100134</v>
      </c>
      <c r="C96" s="135" t="s">
        <v>135</v>
      </c>
      <c r="D96" s="136" t="str">
        <f t="shared" si="6"/>
        <v>POSUDA ALU R-62L/R45L 940ML 100/1 - KOM</v>
      </c>
      <c r="E96" s="137">
        <v>6021</v>
      </c>
      <c r="F96" s="150"/>
      <c r="G96" s="153"/>
      <c r="H96" s="157"/>
      <c r="I96" s="157"/>
      <c r="J96" s="161"/>
      <c r="K96" s="138">
        <f t="shared" si="7"/>
        <v>0</v>
      </c>
      <c r="L96" s="68"/>
    </row>
    <row r="97" spans="1:12" ht="15">
      <c r="A97" s="133">
        <v>94</v>
      </c>
      <c r="B97" s="134" t="str">
        <f t="shared" si="5"/>
        <v>9520240</v>
      </c>
      <c r="C97" s="135" t="s">
        <v>430</v>
      </c>
      <c r="D97" s="136" t="str">
        <f t="shared" si="6"/>
        <v>POSUDA ALU. R1-28L 450ML 100/1 - KOM</v>
      </c>
      <c r="E97" s="137">
        <v>1800</v>
      </c>
      <c r="F97" s="150"/>
      <c r="G97" s="153"/>
      <c r="H97" s="157"/>
      <c r="I97" s="157"/>
      <c r="J97" s="161"/>
      <c r="K97" s="138">
        <f t="shared" si="7"/>
        <v>0</v>
      </c>
      <c r="L97" s="68"/>
    </row>
    <row r="98" spans="1:12" ht="15">
      <c r="A98" s="133">
        <v>95</v>
      </c>
      <c r="B98" s="134" t="str">
        <f t="shared" si="5"/>
        <v>9520241</v>
      </c>
      <c r="C98" s="135" t="s">
        <v>431</v>
      </c>
      <c r="D98" s="136" t="str">
        <f t="shared" si="6"/>
        <v>POSUDA ALU. R1-29L 1040ML 100/1 - KOM</v>
      </c>
      <c r="E98" s="137">
        <v>527</v>
      </c>
      <c r="F98" s="150"/>
      <c r="G98" s="153"/>
      <c r="H98" s="157"/>
      <c r="I98" s="157"/>
      <c r="J98" s="161"/>
      <c r="K98" s="138">
        <f t="shared" si="7"/>
        <v>0</v>
      </c>
      <c r="L98" s="68"/>
    </row>
    <row r="99" spans="1:12" ht="15">
      <c r="A99" s="133">
        <v>96</v>
      </c>
      <c r="B99" s="134" t="str">
        <f t="shared" si="5"/>
        <v>9520242</v>
      </c>
      <c r="C99" s="135" t="s">
        <v>432</v>
      </c>
      <c r="D99" s="136" t="str">
        <f t="shared" si="6"/>
        <v>POSUDA ALU. R1-62L 901ML 100/1 - KOM</v>
      </c>
      <c r="E99" s="137">
        <v>25</v>
      </c>
      <c r="F99" s="150"/>
      <c r="G99" s="153"/>
      <c r="H99" s="157"/>
      <c r="I99" s="157"/>
      <c r="J99" s="161"/>
      <c r="K99" s="138">
        <f t="shared" si="7"/>
        <v>0</v>
      </c>
      <c r="L99" s="68"/>
    </row>
    <row r="100" spans="1:12" ht="15">
      <c r="A100" s="133">
        <v>97</v>
      </c>
      <c r="B100" s="134" t="str">
        <f aca="true" t="shared" si="8" ref="B100:B131">LEFT(C100,7)</f>
        <v>4900162</v>
      </c>
      <c r="C100" s="135" t="s">
        <v>332</v>
      </c>
      <c r="D100" s="136" t="str">
        <f aca="true" t="shared" si="9" ref="D100:D131">RIGHT(C100,LEN(C100)-FIND("-",C100)-1)</f>
        <v>POSUDA FINGERF. PURE BROD 11X6.5CM 1/50 - PAK</v>
      </c>
      <c r="E100" s="137">
        <v>2000</v>
      </c>
      <c r="F100" s="150"/>
      <c r="G100" s="153"/>
      <c r="H100" s="157"/>
      <c r="I100" s="157"/>
      <c r="J100" s="161"/>
      <c r="K100" s="138">
        <f t="shared" si="7"/>
        <v>0</v>
      </c>
      <c r="L100" s="68"/>
    </row>
    <row r="101" spans="1:12" ht="15">
      <c r="A101" s="133">
        <v>98</v>
      </c>
      <c r="B101" s="134" t="str">
        <f t="shared" si="8"/>
        <v>9520221</v>
      </c>
      <c r="C101" s="135" t="s">
        <v>411</v>
      </c>
      <c r="D101" s="136" t="str">
        <f t="shared" si="9"/>
        <v>POSUDA FINGERFOOD 50/1 PURE DRVO 2,5X6X6 - KOM</v>
      </c>
      <c r="E101" s="137">
        <v>1050</v>
      </c>
      <c r="F101" s="150"/>
      <c r="G101" s="153"/>
      <c r="H101" s="157"/>
      <c r="I101" s="157"/>
      <c r="J101" s="161"/>
      <c r="K101" s="138">
        <f t="shared" si="7"/>
        <v>0</v>
      </c>
      <c r="L101" s="68"/>
    </row>
    <row r="102" spans="1:12" ht="15">
      <c r="A102" s="139">
        <v>99</v>
      </c>
      <c r="B102" s="134" t="str">
        <f t="shared" si="8"/>
        <v>4910299</v>
      </c>
      <c r="C102" s="135" t="s">
        <v>126</v>
      </c>
      <c r="D102" s="136" t="str">
        <f t="shared" si="9"/>
        <v>POSUDA FINGERFOOD 5x4,5x4,5cm, 50/1 - PAK</v>
      </c>
      <c r="E102" s="137">
        <v>21</v>
      </c>
      <c r="F102" s="150"/>
      <c r="G102" s="153"/>
      <c r="H102" s="157"/>
      <c r="I102" s="157"/>
      <c r="J102" s="161"/>
      <c r="K102" s="138">
        <f t="shared" si="7"/>
        <v>0</v>
      </c>
      <c r="L102" s="68"/>
    </row>
    <row r="103" spans="1:12" ht="15">
      <c r="A103" s="133">
        <v>100</v>
      </c>
      <c r="B103" s="134" t="str">
        <f t="shared" si="8"/>
        <v>9520239</v>
      </c>
      <c r="C103" s="135" t="s">
        <v>429</v>
      </c>
      <c r="D103" s="136" t="str">
        <f t="shared" si="9"/>
        <v>POSUDA KRAFT ZA JUHU 500ML 25/1 - KOM</v>
      </c>
      <c r="E103" s="137">
        <v>4</v>
      </c>
      <c r="F103" s="150"/>
      <c r="G103" s="153"/>
      <c r="H103" s="157"/>
      <c r="I103" s="157"/>
      <c r="J103" s="161"/>
      <c r="K103" s="138">
        <f t="shared" si="7"/>
        <v>0</v>
      </c>
      <c r="L103" s="68"/>
    </row>
    <row r="104" spans="1:12" ht="15">
      <c r="A104" s="133">
        <v>101</v>
      </c>
      <c r="B104" s="134" t="str">
        <f t="shared" si="8"/>
        <v>9520216</v>
      </c>
      <c r="C104" s="135" t="s">
        <v>408</v>
      </c>
      <c r="D104" s="136" t="str">
        <f t="shared" si="9"/>
        <v>POSUDA PVC MENUBOX BEZ PREGRA (ZAMJENSK) - KOM</v>
      </c>
      <c r="E104" s="137">
        <v>40250</v>
      </c>
      <c r="F104" s="150"/>
      <c r="G104" s="153"/>
      <c r="H104" s="157"/>
      <c r="I104" s="157"/>
      <c r="J104" s="161"/>
      <c r="K104" s="138">
        <f t="shared" si="7"/>
        <v>0</v>
      </c>
      <c r="L104" s="68"/>
    </row>
    <row r="105" spans="1:12" ht="15">
      <c r="A105" s="133">
        <v>102</v>
      </c>
      <c r="B105" s="134" t="str">
        <f t="shared" si="8"/>
        <v>9530010</v>
      </c>
      <c r="C105" s="135" t="s">
        <v>445</v>
      </c>
      <c r="D105" s="136" t="str">
        <f t="shared" si="9"/>
        <v>POSUDA PVC MENUBOX BEZ PREGRADE - KOM</v>
      </c>
      <c r="E105" s="137">
        <v>3525</v>
      </c>
      <c r="F105" s="150"/>
      <c r="G105" s="153"/>
      <c r="H105" s="157"/>
      <c r="I105" s="157"/>
      <c r="J105" s="161"/>
      <c r="K105" s="138">
        <f t="shared" si="7"/>
        <v>0</v>
      </c>
      <c r="L105" s="68"/>
    </row>
    <row r="106" spans="1:12" ht="15">
      <c r="A106" s="133">
        <v>103</v>
      </c>
      <c r="B106" s="134" t="str">
        <f t="shared" si="8"/>
        <v>9100127</v>
      </c>
      <c r="C106" s="135" t="s">
        <v>337</v>
      </c>
      <c r="D106" s="136" t="str">
        <f t="shared" si="9"/>
        <v>POSUDA PVC POMMES G9 300GR MALA - KOM</v>
      </c>
      <c r="E106" s="137">
        <v>1021</v>
      </c>
      <c r="F106" s="150"/>
      <c r="G106" s="153"/>
      <c r="H106" s="157"/>
      <c r="I106" s="157"/>
      <c r="J106" s="161"/>
      <c r="K106" s="138">
        <f t="shared" si="7"/>
        <v>0</v>
      </c>
      <c r="L106" s="68"/>
    </row>
    <row r="107" spans="1:12" ht="15">
      <c r="A107" s="133">
        <v>104</v>
      </c>
      <c r="B107" s="134" t="str">
        <f t="shared" si="8"/>
        <v>9100207</v>
      </c>
      <c r="C107" s="135" t="s">
        <v>346</v>
      </c>
      <c r="D107" s="136" t="str">
        <f t="shared" si="9"/>
        <v>POSUDA PVC POMMES G9 300GR MALA 1/100 - KOM</v>
      </c>
      <c r="E107" s="137">
        <v>21000</v>
      </c>
      <c r="F107" s="150"/>
      <c r="G107" s="153"/>
      <c r="H107" s="157"/>
      <c r="I107" s="157"/>
      <c r="J107" s="161"/>
      <c r="K107" s="138">
        <f t="shared" si="7"/>
        <v>0</v>
      </c>
      <c r="L107" s="68"/>
    </row>
    <row r="108" spans="1:12" ht="15">
      <c r="A108" s="133">
        <v>105</v>
      </c>
      <c r="B108" s="134" t="str">
        <f t="shared" si="8"/>
        <v>9520217</v>
      </c>
      <c r="C108" s="135" t="s">
        <v>409</v>
      </c>
      <c r="D108" s="136" t="str">
        <f t="shared" si="9"/>
        <v>POSUDA PVC S POKLO 500ML 1/100 - KOM</v>
      </c>
      <c r="E108" s="137">
        <v>11400</v>
      </c>
      <c r="F108" s="150"/>
      <c r="G108" s="153"/>
      <c r="H108" s="157"/>
      <c r="I108" s="157"/>
      <c r="J108" s="161"/>
      <c r="K108" s="138">
        <f t="shared" si="7"/>
        <v>0</v>
      </c>
      <c r="L108" s="68"/>
    </row>
    <row r="109" spans="1:12" ht="15">
      <c r="A109" s="139">
        <v>106</v>
      </c>
      <c r="B109" s="134" t="str">
        <f t="shared" si="8"/>
        <v>9530028</v>
      </c>
      <c r="C109" s="135" t="s">
        <v>447</v>
      </c>
      <c r="D109" s="136" t="str">
        <f t="shared" si="9"/>
        <v>POSUDA PVC S POKLO 750ML 6x20x17 50/1 - KOM</v>
      </c>
      <c r="E109" s="137">
        <v>1900</v>
      </c>
      <c r="F109" s="150"/>
      <c r="G109" s="153"/>
      <c r="H109" s="157"/>
      <c r="I109" s="157"/>
      <c r="J109" s="161"/>
      <c r="K109" s="138">
        <f t="shared" si="7"/>
        <v>0</v>
      </c>
      <c r="L109" s="68"/>
    </row>
    <row r="110" spans="1:12" ht="15">
      <c r="A110" s="133">
        <v>107</v>
      </c>
      <c r="B110" s="134" t="str">
        <f t="shared" si="8"/>
        <v>9100112</v>
      </c>
      <c r="C110" s="135" t="s">
        <v>336</v>
      </c>
      <c r="D110" s="136" t="str">
        <f t="shared" si="9"/>
        <v>POSUDA PVC ZA SENDVIČ 170*67*82 1/500 - KOM</v>
      </c>
      <c r="E110" s="137">
        <v>2000</v>
      </c>
      <c r="F110" s="150"/>
      <c r="G110" s="153"/>
      <c r="H110" s="157"/>
      <c r="I110" s="157"/>
      <c r="J110" s="161"/>
      <c r="K110" s="138">
        <f t="shared" si="7"/>
        <v>0</v>
      </c>
      <c r="L110" s="68"/>
    </row>
    <row r="111" spans="1:12" ht="15">
      <c r="A111" s="133">
        <v>108</v>
      </c>
      <c r="B111" s="134" t="str">
        <f t="shared" si="8"/>
        <v>9520248</v>
      </c>
      <c r="C111" s="135" t="s">
        <v>438</v>
      </c>
      <c r="D111" s="136" t="str">
        <f t="shared" si="9"/>
        <v>POSUDE PAP. ZA SLADOLED 340ML 50/1 - PAK</v>
      </c>
      <c r="E111" s="137">
        <v>100</v>
      </c>
      <c r="F111" s="150"/>
      <c r="G111" s="153"/>
      <c r="H111" s="157"/>
      <c r="I111" s="157"/>
      <c r="J111" s="161"/>
      <c r="K111" s="138">
        <f t="shared" si="7"/>
        <v>0</v>
      </c>
      <c r="L111" s="68"/>
    </row>
    <row r="112" spans="1:12" ht="15">
      <c r="A112" s="133">
        <v>109</v>
      </c>
      <c r="B112" s="134" t="str">
        <f t="shared" si="8"/>
        <v>9520160</v>
      </c>
      <c r="C112" s="135" t="s">
        <v>391</v>
      </c>
      <c r="D112" s="136" t="str">
        <f t="shared" si="9"/>
        <v>POSUDICA PVC ČETVRTASTA 1/30 "CUBIK" - KOM</v>
      </c>
      <c r="E112" s="137">
        <v>64</v>
      </c>
      <c r="F112" s="150"/>
      <c r="G112" s="153"/>
      <c r="H112" s="157"/>
      <c r="I112" s="157"/>
      <c r="J112" s="161"/>
      <c r="K112" s="138">
        <f t="shared" si="7"/>
        <v>0</v>
      </c>
      <c r="L112" s="68"/>
    </row>
    <row r="113" spans="1:12" ht="15">
      <c r="A113" s="133">
        <v>110</v>
      </c>
      <c r="B113" s="134" t="str">
        <f t="shared" si="8"/>
        <v>9520190</v>
      </c>
      <c r="C113" s="135" t="s">
        <v>401</v>
      </c>
      <c r="D113" s="136" t="str">
        <f t="shared" si="9"/>
        <v>PRIBOR PLA SET-VILICA-NOŽ-SALVETA ISAP - KOM</v>
      </c>
      <c r="E113" s="137">
        <v>250</v>
      </c>
      <c r="F113" s="150"/>
      <c r="G113" s="153"/>
      <c r="H113" s="157"/>
      <c r="I113" s="157"/>
      <c r="J113" s="161"/>
      <c r="K113" s="138">
        <f t="shared" si="7"/>
        <v>0</v>
      </c>
      <c r="L113" s="68"/>
    </row>
    <row r="114" spans="1:12" ht="15">
      <c r="A114" s="133">
        <v>111</v>
      </c>
      <c r="B114" s="134" t="str">
        <f t="shared" si="8"/>
        <v>9520010</v>
      </c>
      <c r="C114" s="135" t="s">
        <v>348</v>
      </c>
      <c r="D114" s="136" t="str">
        <f t="shared" si="9"/>
        <v>PRIBOR PVC SET-VILICA-NOŽ-SALVETA (KOM) - KOM</v>
      </c>
      <c r="E114" s="137">
        <v>1000</v>
      </c>
      <c r="F114" s="150"/>
      <c r="G114" s="153"/>
      <c r="H114" s="157"/>
      <c r="I114" s="157"/>
      <c r="J114" s="161"/>
      <c r="K114" s="138">
        <f t="shared" si="7"/>
        <v>0</v>
      </c>
      <c r="L114" s="68"/>
    </row>
    <row r="115" spans="1:12" ht="15">
      <c r="A115" s="133">
        <v>112</v>
      </c>
      <c r="B115" s="134" t="str">
        <f t="shared" si="8"/>
        <v>9520225</v>
      </c>
      <c r="C115" s="135" t="s">
        <v>415</v>
      </c>
      <c r="D115" s="136" t="str">
        <f t="shared" si="9"/>
        <v>PRIBOR VIŠE.SET-VILICA-NOŽ-SALVETA (KOM) - KOM</v>
      </c>
      <c r="E115" s="137">
        <v>27550</v>
      </c>
      <c r="F115" s="150"/>
      <c r="G115" s="153"/>
      <c r="H115" s="157"/>
      <c r="I115" s="157"/>
      <c r="J115" s="161"/>
      <c r="K115" s="138">
        <f t="shared" si="7"/>
        <v>0</v>
      </c>
      <c r="L115" s="68"/>
    </row>
    <row r="116" spans="1:12" ht="15">
      <c r="A116" s="139">
        <v>113</v>
      </c>
      <c r="B116" s="134" t="str">
        <f t="shared" si="8"/>
        <v>9520244</v>
      </c>
      <c r="C116" s="135" t="s">
        <v>434</v>
      </c>
      <c r="D116" s="136" t="str">
        <f t="shared" si="9"/>
        <v>PRIBOR ZA JELO DRVENI 4U1 21CM 25/1 - KOM</v>
      </c>
      <c r="E116" s="137">
        <v>700</v>
      </c>
      <c r="F116" s="150"/>
      <c r="G116" s="153"/>
      <c r="H116" s="157"/>
      <c r="I116" s="157"/>
      <c r="J116" s="161"/>
      <c r="K116" s="138">
        <f t="shared" si="7"/>
        <v>0</v>
      </c>
      <c r="L116" s="68"/>
    </row>
    <row r="117" spans="1:12" ht="15">
      <c r="A117" s="133">
        <v>114</v>
      </c>
      <c r="B117" s="134" t="str">
        <f t="shared" si="8"/>
        <v>9520230</v>
      </c>
      <c r="C117" s="135" t="s">
        <v>420</v>
      </c>
      <c r="D117" s="136" t="str">
        <f t="shared" si="9"/>
        <v>SLAMKA PAPIR CRNA  FI8 23CM 1/500 PURE - KOM</v>
      </c>
      <c r="E117" s="137">
        <v>105000</v>
      </c>
      <c r="F117" s="150"/>
      <c r="G117" s="153"/>
      <c r="H117" s="157"/>
      <c r="I117" s="157"/>
      <c r="J117" s="161"/>
      <c r="K117" s="138">
        <f t="shared" si="7"/>
        <v>0</v>
      </c>
      <c r="L117" s="68"/>
    </row>
    <row r="118" spans="1:12" ht="15">
      <c r="A118" s="133">
        <v>115</v>
      </c>
      <c r="B118" s="134" t="str">
        <f t="shared" si="8"/>
        <v>9520203</v>
      </c>
      <c r="C118" s="135" t="s">
        <v>160</v>
      </c>
      <c r="D118" s="136" t="str">
        <f t="shared" si="9"/>
        <v>SLAMKA PAPIR CRNA FI7 15CM 1/500 PURE - KOM</v>
      </c>
      <c r="E118" s="137">
        <v>155397</v>
      </c>
      <c r="F118" s="150"/>
      <c r="G118" s="153"/>
      <c r="H118" s="157"/>
      <c r="I118" s="157"/>
      <c r="J118" s="161"/>
      <c r="K118" s="138">
        <f t="shared" si="7"/>
        <v>0</v>
      </c>
      <c r="L118" s="68"/>
    </row>
    <row r="119" spans="1:12" ht="15">
      <c r="A119" s="133">
        <v>116</v>
      </c>
      <c r="B119" s="134" t="str">
        <f t="shared" si="8"/>
        <v>9520211</v>
      </c>
      <c r="C119" s="135" t="s">
        <v>406</v>
      </c>
      <c r="D119" s="136" t="str">
        <f t="shared" si="9"/>
        <v>SLAMKA PAPIR CRNO BIJELE FI8 23CM - KOM</v>
      </c>
      <c r="E119" s="137">
        <v>13200</v>
      </c>
      <c r="F119" s="150"/>
      <c r="G119" s="153"/>
      <c r="H119" s="157"/>
      <c r="I119" s="157"/>
      <c r="J119" s="161"/>
      <c r="K119" s="138">
        <f t="shared" si="7"/>
        <v>0</v>
      </c>
      <c r="L119" s="68"/>
    </row>
    <row r="120" spans="1:12" ht="15">
      <c r="A120" s="133">
        <v>117</v>
      </c>
      <c r="B120" s="134" t="str">
        <f t="shared" si="8"/>
        <v>9520201</v>
      </c>
      <c r="C120" s="135" t="s">
        <v>159</v>
      </c>
      <c r="D120" s="136" t="str">
        <f t="shared" si="9"/>
        <v>SLAMKA PAPIR U BOJI FI8 21CM 1/100 PURE - KOM</v>
      </c>
      <c r="E120" s="137">
        <v>1000</v>
      </c>
      <c r="F120" s="150"/>
      <c r="G120" s="153"/>
      <c r="H120" s="157"/>
      <c r="I120" s="157"/>
      <c r="J120" s="161"/>
      <c r="K120" s="138">
        <f t="shared" si="7"/>
        <v>0</v>
      </c>
      <c r="L120" s="68"/>
    </row>
    <row r="121" spans="1:12" ht="15">
      <c r="A121" s="133">
        <v>118</v>
      </c>
      <c r="B121" s="134" t="str">
        <f t="shared" si="8"/>
        <v>9520229</v>
      </c>
      <c r="C121" s="135" t="s">
        <v>419</v>
      </c>
      <c r="D121" s="136" t="str">
        <f t="shared" si="9"/>
        <v>SLAMKA PAPIR U BOJI FI8 23CM 1/500 PURE - KOM</v>
      </c>
      <c r="E121" s="137">
        <v>21000</v>
      </c>
      <c r="F121" s="150"/>
      <c r="G121" s="153"/>
      <c r="H121" s="157"/>
      <c r="I121" s="157"/>
      <c r="J121" s="161"/>
      <c r="K121" s="138">
        <f t="shared" si="7"/>
        <v>0</v>
      </c>
      <c r="L121" s="68"/>
    </row>
    <row r="122" spans="1:12" ht="15">
      <c r="A122" s="133">
        <v>119</v>
      </c>
      <c r="B122" s="134" t="str">
        <f t="shared" si="8"/>
        <v>9520219</v>
      </c>
      <c r="C122" s="135" t="s">
        <v>169</v>
      </c>
      <c r="D122" s="136" t="str">
        <f t="shared" si="9"/>
        <v>SLAMKE FI 6 X 21CM 1000/1 CRNE RAVNE - KOM</v>
      </c>
      <c r="E122" s="137">
        <v>12801</v>
      </c>
      <c r="F122" s="150"/>
      <c r="G122" s="153"/>
      <c r="H122" s="157"/>
      <c r="I122" s="157"/>
      <c r="J122" s="161"/>
      <c r="K122" s="138">
        <f t="shared" si="7"/>
        <v>0</v>
      </c>
      <c r="L122" s="68"/>
    </row>
    <row r="123" spans="1:12" ht="15">
      <c r="A123" s="139">
        <v>120</v>
      </c>
      <c r="B123" s="134" t="str">
        <f t="shared" si="8"/>
        <v>9520022</v>
      </c>
      <c r="C123" s="135" t="s">
        <v>355</v>
      </c>
      <c r="D123" s="136" t="str">
        <f t="shared" si="9"/>
        <v>SLAMKE FRAPPE 0,8 400/1 PEPI - PAK</v>
      </c>
      <c r="E123" s="137">
        <v>1</v>
      </c>
      <c r="F123" s="150"/>
      <c r="G123" s="153"/>
      <c r="H123" s="157"/>
      <c r="I123" s="157"/>
      <c r="J123" s="161"/>
      <c r="K123" s="138">
        <f t="shared" si="7"/>
        <v>0</v>
      </c>
      <c r="L123" s="68"/>
    </row>
    <row r="124" spans="1:12" ht="15">
      <c r="A124" s="133">
        <v>121</v>
      </c>
      <c r="B124" s="134" t="str">
        <f t="shared" si="8"/>
        <v>9520170</v>
      </c>
      <c r="C124" s="135" t="s">
        <v>152</v>
      </c>
      <c r="D124" s="136" t="str">
        <f t="shared" si="9"/>
        <v>SLAMKE HIG.KOCHI 1/500 ZGLOBNE - KOM</v>
      </c>
      <c r="E124" s="137">
        <v>10000</v>
      </c>
      <c r="F124" s="150"/>
      <c r="G124" s="153"/>
      <c r="H124" s="157"/>
      <c r="I124" s="157"/>
      <c r="J124" s="161"/>
      <c r="K124" s="138">
        <f t="shared" si="7"/>
        <v>0</v>
      </c>
      <c r="L124" s="68"/>
    </row>
    <row r="125" spans="1:12" ht="15">
      <c r="A125" s="133">
        <v>122</v>
      </c>
      <c r="B125" s="134" t="str">
        <f t="shared" si="8"/>
        <v>9520013</v>
      </c>
      <c r="C125" s="135" t="s">
        <v>349</v>
      </c>
      <c r="D125" s="136" t="str">
        <f t="shared" si="9"/>
        <v>SLAMKE HIG.KOCHI 500/1 ZGLOBNE - PAK</v>
      </c>
      <c r="E125" s="137">
        <v>5</v>
      </c>
      <c r="F125" s="150"/>
      <c r="G125" s="153"/>
      <c r="H125" s="157"/>
      <c r="I125" s="157"/>
      <c r="J125" s="161"/>
      <c r="K125" s="138">
        <f t="shared" si="7"/>
        <v>0</v>
      </c>
      <c r="L125" s="68"/>
    </row>
    <row r="126" spans="1:12" ht="15">
      <c r="A126" s="133">
        <v>123</v>
      </c>
      <c r="B126" s="134" t="str">
        <f t="shared" si="8"/>
        <v>9520226</v>
      </c>
      <c r="C126" s="135" t="s">
        <v>416</v>
      </c>
      <c r="D126" s="136" t="str">
        <f t="shared" si="9"/>
        <v>SLAMKE PAPIR BAMBUS 21CM 100/1 - KOM</v>
      </c>
      <c r="E126" s="137">
        <v>4747</v>
      </c>
      <c r="F126" s="150"/>
      <c r="G126" s="153"/>
      <c r="H126" s="157"/>
      <c r="I126" s="157"/>
      <c r="J126" s="161"/>
      <c r="K126" s="138">
        <f t="shared" si="7"/>
        <v>0</v>
      </c>
      <c r="L126" s="68"/>
    </row>
    <row r="127" spans="1:12" ht="15">
      <c r="A127" s="133">
        <v>124</v>
      </c>
      <c r="B127" s="134" t="str">
        <f t="shared" si="8"/>
        <v>9520249</v>
      </c>
      <c r="C127" s="135" t="s">
        <v>439</v>
      </c>
      <c r="D127" s="136" t="str">
        <f t="shared" si="9"/>
        <v>SLAMKE PAPIR CRNE FI6 24CM 1/100 PREGIB. - KOM</v>
      </c>
      <c r="E127" s="137">
        <v>10800</v>
      </c>
      <c r="F127" s="150"/>
      <c r="G127" s="153"/>
      <c r="H127" s="157"/>
      <c r="I127" s="157"/>
      <c r="J127" s="161"/>
      <c r="K127" s="138">
        <f t="shared" si="7"/>
        <v>0</v>
      </c>
      <c r="L127" s="68"/>
    </row>
    <row r="128" spans="1:12" ht="15">
      <c r="A128" s="133">
        <v>125</v>
      </c>
      <c r="B128" s="134" t="str">
        <f t="shared" si="8"/>
        <v>9520252</v>
      </c>
      <c r="C128" s="135" t="s">
        <v>442</v>
      </c>
      <c r="D128" s="136" t="str">
        <f t="shared" si="9"/>
        <v>SLAMKE PAPIR CRNO/BIJ. FI6 21CM 1/100 - KOM</v>
      </c>
      <c r="E128" s="137">
        <v>4000</v>
      </c>
      <c r="F128" s="150"/>
      <c r="G128" s="153"/>
      <c r="H128" s="157"/>
      <c r="I128" s="157"/>
      <c r="J128" s="161"/>
      <c r="K128" s="138">
        <f t="shared" si="7"/>
        <v>0</v>
      </c>
      <c r="L128" s="68"/>
    </row>
    <row r="129" spans="1:12" ht="15">
      <c r="A129" s="133">
        <v>126</v>
      </c>
      <c r="B129" s="134" t="str">
        <f t="shared" si="8"/>
        <v>9520215</v>
      </c>
      <c r="C129" s="135" t="s">
        <v>168</v>
      </c>
      <c r="D129" s="136" t="str">
        <f t="shared" si="9"/>
        <v>SLAMKE PAPIR SIVE 1/150 17CM KRATKA - KOM</v>
      </c>
      <c r="E129" s="137">
        <v>47550</v>
      </c>
      <c r="F129" s="150"/>
      <c r="G129" s="153"/>
      <c r="H129" s="157"/>
      <c r="I129" s="157"/>
      <c r="J129" s="161"/>
      <c r="K129" s="138">
        <f t="shared" si="7"/>
        <v>0</v>
      </c>
      <c r="L129" s="68"/>
    </row>
    <row r="130" spans="1:12" ht="15">
      <c r="A130" s="139">
        <v>127</v>
      </c>
      <c r="B130" s="134" t="str">
        <f t="shared" si="8"/>
        <v>9520214</v>
      </c>
      <c r="C130" s="135" t="s">
        <v>167</v>
      </c>
      <c r="D130" s="136" t="str">
        <f t="shared" si="9"/>
        <v>SLAMKE PLA TAMNO ZELENE 1/150 16CM KRATK - KOM</v>
      </c>
      <c r="E130" s="137">
        <v>25049</v>
      </c>
      <c r="F130" s="150"/>
      <c r="G130" s="153"/>
      <c r="H130" s="157"/>
      <c r="I130" s="157"/>
      <c r="J130" s="161"/>
      <c r="K130" s="138">
        <f t="shared" si="7"/>
        <v>0</v>
      </c>
      <c r="L130" s="68"/>
    </row>
    <row r="131" spans="1:12" ht="15">
      <c r="A131" s="133">
        <v>128</v>
      </c>
      <c r="B131" s="134" t="str">
        <f t="shared" si="8"/>
        <v>9520213</v>
      </c>
      <c r="C131" s="135" t="s">
        <v>407</v>
      </c>
      <c r="D131" s="136" t="str">
        <f t="shared" si="9"/>
        <v>SLAMKE PVC FRAPE CRNE/ŠARENE 1/400 21CM - KOM</v>
      </c>
      <c r="E131" s="137">
        <v>51400</v>
      </c>
      <c r="F131" s="150"/>
      <c r="G131" s="153"/>
      <c r="H131" s="157"/>
      <c r="I131" s="157"/>
      <c r="J131" s="161"/>
      <c r="K131" s="138">
        <f t="shared" si="7"/>
        <v>0</v>
      </c>
      <c r="L131" s="68"/>
    </row>
    <row r="132" spans="1:12" ht="15">
      <c r="A132" s="133">
        <v>129</v>
      </c>
      <c r="B132" s="134" t="str">
        <f aca="true" t="shared" si="10" ref="B132:B163">LEFT(C132,7)</f>
        <v>9520053</v>
      </c>
      <c r="C132" s="135" t="s">
        <v>145</v>
      </c>
      <c r="D132" s="136" t="str">
        <f aca="true" t="shared" si="11" ref="D132:D163">RIGHT(C132,LEN(C132)-FIND("-",C132)-1)</f>
        <v>SLAMKE RAVNE CRNE 16CM FI 6 MM 250/1 - PAK</v>
      </c>
      <c r="E132" s="137">
        <v>3500</v>
      </c>
      <c r="F132" s="150"/>
      <c r="G132" s="153"/>
      <c r="H132" s="157"/>
      <c r="I132" s="157"/>
      <c r="J132" s="161"/>
      <c r="K132" s="138">
        <f t="shared" si="7"/>
        <v>0</v>
      </c>
      <c r="L132" s="68"/>
    </row>
    <row r="133" spans="1:12" ht="15">
      <c r="A133" s="133">
        <v>130</v>
      </c>
      <c r="B133" s="134" t="str">
        <f t="shared" si="10"/>
        <v>9520227</v>
      </c>
      <c r="C133" s="135" t="s">
        <v>417</v>
      </c>
      <c r="D133" s="136" t="str">
        <f t="shared" si="11"/>
        <v>SLAMKE RAVNE CRNE 22CM FI 8MM 1/1000 - KOM</v>
      </c>
      <c r="E133" s="137">
        <v>7000</v>
      </c>
      <c r="F133" s="150"/>
      <c r="G133" s="153"/>
      <c r="H133" s="157"/>
      <c r="I133" s="157"/>
      <c r="J133" s="161"/>
      <c r="K133" s="138">
        <f aca="true" t="shared" si="12" ref="K133:K172">E133*F133</f>
        <v>0</v>
      </c>
      <c r="L133" s="68"/>
    </row>
    <row r="134" spans="1:12" ht="15">
      <c r="A134" s="133">
        <v>131</v>
      </c>
      <c r="B134" s="134" t="str">
        <f t="shared" si="10"/>
        <v>9520153</v>
      </c>
      <c r="C134" s="135" t="s">
        <v>149</v>
      </c>
      <c r="D134" s="136" t="str">
        <f t="shared" si="11"/>
        <v>SLAMKE RAVNE CRNE 25CM FI8MM 1/400 - KOM</v>
      </c>
      <c r="E134" s="137">
        <v>4000</v>
      </c>
      <c r="F134" s="150"/>
      <c r="G134" s="153"/>
      <c r="H134" s="157"/>
      <c r="I134" s="157"/>
      <c r="J134" s="161"/>
      <c r="K134" s="138">
        <f t="shared" si="12"/>
        <v>0</v>
      </c>
      <c r="L134" s="68"/>
    </row>
    <row r="135" spans="1:12" ht="15">
      <c r="A135" s="133">
        <v>132</v>
      </c>
      <c r="B135" s="134" t="str">
        <f t="shared" si="10"/>
        <v>9520003</v>
      </c>
      <c r="C135" s="135" t="s">
        <v>141</v>
      </c>
      <c r="D135" s="136" t="str">
        <f t="shared" si="11"/>
        <v>SLAMKE RAVNE CRNE 25CM FI8MM 150/1 - KOM</v>
      </c>
      <c r="E135" s="137">
        <v>6927</v>
      </c>
      <c r="F135" s="150"/>
      <c r="G135" s="153"/>
      <c r="H135" s="157"/>
      <c r="I135" s="157"/>
      <c r="J135" s="161"/>
      <c r="K135" s="138">
        <f t="shared" si="12"/>
        <v>0</v>
      </c>
      <c r="L135" s="68"/>
    </row>
    <row r="136" spans="1:12" ht="15">
      <c r="A136" s="133">
        <v>133</v>
      </c>
      <c r="B136" s="134" t="str">
        <f t="shared" si="10"/>
        <v>9520052</v>
      </c>
      <c r="C136" s="135" t="s">
        <v>144</v>
      </c>
      <c r="D136" s="136" t="str">
        <f t="shared" si="11"/>
        <v>SLAMKE ZGLOBNE CRNE 24CM FI 5MM 250/1 - PAK</v>
      </c>
      <c r="E136" s="137">
        <v>533</v>
      </c>
      <c r="F136" s="150"/>
      <c r="G136" s="153"/>
      <c r="H136" s="157"/>
      <c r="I136" s="157"/>
      <c r="J136" s="161"/>
      <c r="K136" s="138">
        <f t="shared" si="12"/>
        <v>0</v>
      </c>
      <c r="L136" s="68"/>
    </row>
    <row r="137" spans="1:12" ht="15">
      <c r="A137" s="139">
        <v>134</v>
      </c>
      <c r="B137" s="134" t="str">
        <f t="shared" si="10"/>
        <v>9520144</v>
      </c>
      <c r="C137" s="135" t="s">
        <v>389</v>
      </c>
      <c r="D137" s="136" t="str">
        <f t="shared" si="11"/>
        <v>ŠALICA PVC ZA KAVU BIJ. RUČKA 0,19L 1/60 - KOM</v>
      </c>
      <c r="E137" s="137">
        <v>3900</v>
      </c>
      <c r="F137" s="150"/>
      <c r="G137" s="153"/>
      <c r="H137" s="157"/>
      <c r="I137" s="157"/>
      <c r="J137" s="161"/>
      <c r="K137" s="138">
        <f t="shared" si="12"/>
        <v>0</v>
      </c>
      <c r="L137" s="68"/>
    </row>
    <row r="138" spans="1:12" ht="15">
      <c r="A138" s="133">
        <v>135</v>
      </c>
      <c r="B138" s="134" t="str">
        <f t="shared" si="10"/>
        <v>9520040</v>
      </c>
      <c r="C138" s="135" t="s">
        <v>363</v>
      </c>
      <c r="D138" s="136" t="str">
        <f t="shared" si="11"/>
        <v>ŠALICA PVC ZA KAVU BIJ. RUČKA 0,19L 50/1 - KOM</v>
      </c>
      <c r="E138" s="137">
        <v>2554</v>
      </c>
      <c r="F138" s="150"/>
      <c r="G138" s="153"/>
      <c r="H138" s="157"/>
      <c r="I138" s="157"/>
      <c r="J138" s="161"/>
      <c r="K138" s="138">
        <f t="shared" si="12"/>
        <v>0</v>
      </c>
      <c r="L138" s="68"/>
    </row>
    <row r="139" spans="1:12" ht="15">
      <c r="A139" s="133">
        <v>136</v>
      </c>
      <c r="B139" s="134" t="str">
        <f t="shared" si="10"/>
        <v>9520063</v>
      </c>
      <c r="C139" s="135" t="s">
        <v>368</v>
      </c>
      <c r="D139" s="136" t="str">
        <f t="shared" si="11"/>
        <v>ŠALICA PVC ZA KAVU BIJ. RUČKA 0,1L 40/1 - KOM</v>
      </c>
      <c r="E139" s="137">
        <v>1254</v>
      </c>
      <c r="F139" s="150"/>
      <c r="G139" s="153"/>
      <c r="H139" s="157"/>
      <c r="I139" s="157"/>
      <c r="J139" s="161"/>
      <c r="K139" s="138">
        <f t="shared" si="12"/>
        <v>0</v>
      </c>
      <c r="L139" s="68"/>
    </row>
    <row r="140" spans="1:12" ht="15">
      <c r="A140" s="133">
        <v>137</v>
      </c>
      <c r="B140" s="134" t="str">
        <f t="shared" si="10"/>
        <v>9100133</v>
      </c>
      <c r="C140" s="135" t="s">
        <v>340</v>
      </c>
      <c r="D140" s="136" t="str">
        <f t="shared" si="11"/>
        <v>ŠTAPIĆI ZA JELO OD BAMBUSA - KINESKI - KOM</v>
      </c>
      <c r="E140" s="137">
        <v>6</v>
      </c>
      <c r="F140" s="150"/>
      <c r="G140" s="153"/>
      <c r="H140" s="157"/>
      <c r="I140" s="157"/>
      <c r="J140" s="161"/>
      <c r="K140" s="138">
        <f t="shared" si="12"/>
        <v>0</v>
      </c>
      <c r="L140" s="68"/>
    </row>
    <row r="141" spans="1:12" ht="15">
      <c r="A141" s="133">
        <v>138</v>
      </c>
      <c r="B141" s="134" t="str">
        <f t="shared" si="10"/>
        <v>9100020</v>
      </c>
      <c r="C141" s="135" t="s">
        <v>127</v>
      </c>
      <c r="D141" s="136" t="str">
        <f t="shared" si="11"/>
        <v>ŠTAPIĆI ZA RAŽNJIĆE 100/1 15cm - KOM</v>
      </c>
      <c r="E141" s="137">
        <v>3148</v>
      </c>
      <c r="F141" s="150"/>
      <c r="G141" s="153"/>
      <c r="H141" s="157"/>
      <c r="I141" s="157"/>
      <c r="J141" s="161"/>
      <c r="K141" s="138">
        <f t="shared" si="12"/>
        <v>0</v>
      </c>
      <c r="L141" s="68"/>
    </row>
    <row r="142" spans="1:12" ht="15">
      <c r="A142" s="133">
        <v>139</v>
      </c>
      <c r="B142" s="134" t="str">
        <f t="shared" si="10"/>
        <v>9100190</v>
      </c>
      <c r="C142" s="135" t="s">
        <v>139</v>
      </c>
      <c r="D142" s="136" t="str">
        <f t="shared" si="11"/>
        <v>ŠTAPIĆI ZA RAŽNJIĆE 100/1 20CM - KOM</v>
      </c>
      <c r="E142" s="137">
        <v>14</v>
      </c>
      <c r="F142" s="150"/>
      <c r="G142" s="153"/>
      <c r="H142" s="157"/>
      <c r="I142" s="157"/>
      <c r="J142" s="161"/>
      <c r="K142" s="138">
        <f t="shared" si="12"/>
        <v>0</v>
      </c>
      <c r="L142" s="68"/>
    </row>
    <row r="143" spans="1:12" ht="15">
      <c r="A143" s="133">
        <v>140</v>
      </c>
      <c r="B143" s="134" t="str">
        <f t="shared" si="10"/>
        <v>9100191</v>
      </c>
      <c r="C143" s="135" t="s">
        <v>140</v>
      </c>
      <c r="D143" s="136" t="str">
        <f t="shared" si="11"/>
        <v>ŠTAPIĆI ZA RAŽNJIĆE 100/1 25CM - KOM</v>
      </c>
      <c r="E143" s="137">
        <v>40</v>
      </c>
      <c r="F143" s="150"/>
      <c r="G143" s="153"/>
      <c r="H143" s="157"/>
      <c r="I143" s="157"/>
      <c r="J143" s="161"/>
      <c r="K143" s="138">
        <f t="shared" si="12"/>
        <v>0</v>
      </c>
      <c r="L143" s="68"/>
    </row>
    <row r="144" spans="1:12" ht="15">
      <c r="A144" s="139">
        <v>141</v>
      </c>
      <c r="B144" s="134" t="str">
        <f t="shared" si="10"/>
        <v>9520232</v>
      </c>
      <c r="C144" s="135" t="s">
        <v>422</v>
      </c>
      <c r="D144" s="136" t="str">
        <f t="shared" si="11"/>
        <v>ŠTAPIĆI ZA RAŽNJIĆE 1000/1 15CM - KOM</v>
      </c>
      <c r="E144" s="137">
        <v>3035.45</v>
      </c>
      <c r="F144" s="150"/>
      <c r="G144" s="153"/>
      <c r="H144" s="157"/>
      <c r="I144" s="157"/>
      <c r="J144" s="161"/>
      <c r="K144" s="138">
        <f t="shared" si="12"/>
        <v>0</v>
      </c>
      <c r="L144" s="68"/>
    </row>
    <row r="145" spans="1:12" ht="15">
      <c r="A145" s="133">
        <v>142</v>
      </c>
      <c r="B145" s="134" t="str">
        <f t="shared" si="10"/>
        <v>9100021</v>
      </c>
      <c r="C145" s="135" t="s">
        <v>128</v>
      </c>
      <c r="D145" s="136" t="str">
        <f t="shared" si="11"/>
        <v>ŠTAPIĆI ZA RŽNJIĆE 50/1 25cm - KOM</v>
      </c>
      <c r="E145" s="137">
        <v>60</v>
      </c>
      <c r="F145" s="150"/>
      <c r="G145" s="153"/>
      <c r="H145" s="157"/>
      <c r="I145" s="157"/>
      <c r="J145" s="161"/>
      <c r="K145" s="138">
        <f t="shared" si="12"/>
        <v>0</v>
      </c>
      <c r="L145" s="68"/>
    </row>
    <row r="146" spans="1:12" ht="15">
      <c r="A146" s="133">
        <v>143</v>
      </c>
      <c r="B146" s="134" t="str">
        <f t="shared" si="10"/>
        <v>9520222</v>
      </c>
      <c r="C146" s="135" t="s">
        <v>412</v>
      </c>
      <c r="D146" s="136" t="str">
        <f t="shared" si="11"/>
        <v>TANJUR FINGERFOOD 50/1 PURE DRVO 6,5X6X5 - KOM</v>
      </c>
      <c r="E146" s="137">
        <v>3700</v>
      </c>
      <c r="F146" s="150"/>
      <c r="G146" s="153"/>
      <c r="H146" s="157"/>
      <c r="I146" s="157"/>
      <c r="J146" s="161"/>
      <c r="K146" s="138">
        <f t="shared" si="12"/>
        <v>0</v>
      </c>
      <c r="L146" s="68"/>
    </row>
    <row r="147" spans="1:12" ht="15">
      <c r="A147" s="133">
        <v>144</v>
      </c>
      <c r="B147" s="134" t="str">
        <f t="shared" si="10"/>
        <v>9520223</v>
      </c>
      <c r="C147" s="135" t="s">
        <v>413</v>
      </c>
      <c r="D147" s="136" t="str">
        <f t="shared" si="11"/>
        <v>TANJUR FINGERFOOD 50/1 PURE DRVO 8X6 - KOM</v>
      </c>
      <c r="E147" s="137">
        <v>1550</v>
      </c>
      <c r="F147" s="150"/>
      <c r="G147" s="153"/>
      <c r="H147" s="157"/>
      <c r="I147" s="157"/>
      <c r="J147" s="161"/>
      <c r="K147" s="138">
        <f t="shared" si="12"/>
        <v>0</v>
      </c>
      <c r="L147" s="68"/>
    </row>
    <row r="148" spans="1:12" ht="15">
      <c r="A148" s="133">
        <v>145</v>
      </c>
      <c r="B148" s="134" t="str">
        <f t="shared" si="10"/>
        <v>9100141</v>
      </c>
      <c r="C148" s="135" t="s">
        <v>341</v>
      </c>
      <c r="D148" s="136" t="str">
        <f t="shared" si="11"/>
        <v>TANJUR PAP. 25X19X2 50/1 SUCADROPS - KOM</v>
      </c>
      <c r="E148" s="137">
        <v>6</v>
      </c>
      <c r="F148" s="150"/>
      <c r="G148" s="153"/>
      <c r="H148" s="157"/>
      <c r="I148" s="157"/>
      <c r="J148" s="161"/>
      <c r="K148" s="138">
        <f t="shared" si="12"/>
        <v>0</v>
      </c>
      <c r="L148" s="68"/>
    </row>
    <row r="149" spans="1:12" ht="15">
      <c r="A149" s="133">
        <v>146</v>
      </c>
      <c r="B149" s="134" t="str">
        <f t="shared" si="10"/>
        <v>9520141</v>
      </c>
      <c r="C149" s="135" t="s">
        <v>388</v>
      </c>
      <c r="D149" s="136" t="str">
        <f t="shared" si="11"/>
        <v>TANJUR PAP. OVALNI 26X20 1/15 - KOM</v>
      </c>
      <c r="E149" s="137">
        <v>10150</v>
      </c>
      <c r="F149" s="150"/>
      <c r="G149" s="153"/>
      <c r="H149" s="157"/>
      <c r="I149" s="157"/>
      <c r="J149" s="161"/>
      <c r="K149" s="138">
        <f t="shared" si="12"/>
        <v>0</v>
      </c>
      <c r="L149" s="68"/>
    </row>
    <row r="150" spans="1:12" ht="15">
      <c r="A150" s="133">
        <v>147</v>
      </c>
      <c r="B150" s="134" t="str">
        <f t="shared" si="10"/>
        <v>9520183</v>
      </c>
      <c r="C150" s="135" t="s">
        <v>155</v>
      </c>
      <c r="D150" s="136" t="str">
        <f t="shared" si="11"/>
        <v>TANJURI CELULOZA FI23CM 1/50 ISAP ECO - KOM</v>
      </c>
      <c r="E150" s="137">
        <v>44300</v>
      </c>
      <c r="F150" s="150"/>
      <c r="G150" s="153"/>
      <c r="H150" s="157"/>
      <c r="I150" s="157"/>
      <c r="J150" s="161"/>
      <c r="K150" s="138">
        <f t="shared" si="12"/>
        <v>0</v>
      </c>
      <c r="L150" s="68"/>
    </row>
    <row r="151" spans="1:12" ht="15">
      <c r="A151" s="139">
        <v>148</v>
      </c>
      <c r="B151" s="134" t="str">
        <f t="shared" si="10"/>
        <v>9520083</v>
      </c>
      <c r="C151" s="135" t="s">
        <v>374</v>
      </c>
      <c r="D151" s="136" t="str">
        <f t="shared" si="11"/>
        <v>TANJURI PVC DUBOKI 50/1 TVRDI - PAK</v>
      </c>
      <c r="E151" s="137">
        <v>4</v>
      </c>
      <c r="F151" s="150"/>
      <c r="G151" s="153"/>
      <c r="H151" s="157"/>
      <c r="I151" s="157"/>
      <c r="J151" s="161"/>
      <c r="K151" s="138">
        <f t="shared" si="12"/>
        <v>0</v>
      </c>
      <c r="L151" s="68"/>
    </row>
    <row r="152" spans="1:12" ht="15">
      <c r="A152" s="133">
        <v>149</v>
      </c>
      <c r="B152" s="134" t="str">
        <f t="shared" si="10"/>
        <v>9520247</v>
      </c>
      <c r="C152" s="135" t="s">
        <v>437</v>
      </c>
      <c r="D152" s="136" t="str">
        <f t="shared" si="11"/>
        <v>TANJURI PVC OVALNI ECO 27x20 1/15 ISAP - KOM</v>
      </c>
      <c r="E152" s="137">
        <v>1200</v>
      </c>
      <c r="F152" s="150"/>
      <c r="G152" s="153"/>
      <c r="H152" s="157"/>
      <c r="I152" s="157"/>
      <c r="J152" s="161"/>
      <c r="K152" s="138">
        <f t="shared" si="12"/>
        <v>0</v>
      </c>
      <c r="L152" s="68"/>
    </row>
    <row r="153" spans="1:12" ht="15">
      <c r="A153" s="133">
        <v>150</v>
      </c>
      <c r="B153" s="134" t="str">
        <f t="shared" si="10"/>
        <v>9520064</v>
      </c>
      <c r="C153" s="135" t="s">
        <v>369</v>
      </c>
      <c r="D153" s="136" t="str">
        <f t="shared" si="11"/>
        <v>TANJURI PVC PLITKI 22CM 100/1 - PAK</v>
      </c>
      <c r="E153" s="137">
        <v>0</v>
      </c>
      <c r="F153" s="150"/>
      <c r="G153" s="153"/>
      <c r="H153" s="157"/>
      <c r="I153" s="157"/>
      <c r="J153" s="161"/>
      <c r="K153" s="138">
        <f t="shared" si="12"/>
        <v>0</v>
      </c>
      <c r="L153" s="68"/>
    </row>
    <row r="154" spans="1:12" ht="15">
      <c r="A154" s="133">
        <v>151</v>
      </c>
      <c r="B154" s="134" t="str">
        <f t="shared" si="10"/>
        <v>9520246</v>
      </c>
      <c r="C154" s="135" t="s">
        <v>436</v>
      </c>
      <c r="D154" s="136" t="str">
        <f t="shared" si="11"/>
        <v>TANJURI PVC PLITKI ECO 22,5 CM 1/50 ISAP - KOM</v>
      </c>
      <c r="E154" s="137">
        <v>1800</v>
      </c>
      <c r="F154" s="150"/>
      <c r="G154" s="153"/>
      <c r="H154" s="157"/>
      <c r="I154" s="157"/>
      <c r="J154" s="161"/>
      <c r="K154" s="138">
        <f t="shared" si="12"/>
        <v>0</v>
      </c>
      <c r="L154" s="68"/>
    </row>
    <row r="155" spans="1:12" ht="15">
      <c r="A155" s="133">
        <v>152</v>
      </c>
      <c r="B155" s="134" t="str">
        <f t="shared" si="10"/>
        <v>9520177</v>
      </c>
      <c r="C155" s="135" t="s">
        <v>153</v>
      </c>
      <c r="D155" s="136" t="str">
        <f t="shared" si="11"/>
        <v>TANJURI ŠEČ.TRSKA FI23CM 1/50 ECO - KOM</v>
      </c>
      <c r="E155" s="137">
        <v>422</v>
      </c>
      <c r="F155" s="150"/>
      <c r="G155" s="153"/>
      <c r="H155" s="157"/>
      <c r="I155" s="157"/>
      <c r="J155" s="161"/>
      <c r="K155" s="138">
        <f t="shared" si="12"/>
        <v>0</v>
      </c>
      <c r="L155" s="68"/>
    </row>
    <row r="156" spans="1:12" ht="15">
      <c r="A156" s="133">
        <v>153</v>
      </c>
      <c r="B156" s="134" t="str">
        <f t="shared" si="10"/>
        <v>9520192</v>
      </c>
      <c r="C156" s="135" t="s">
        <v>158</v>
      </c>
      <c r="D156" s="136" t="str">
        <f t="shared" si="11"/>
        <v>VILICA DRVENA 16,5CM 1/100 PURE - KOM</v>
      </c>
      <c r="E156" s="137">
        <v>25800</v>
      </c>
      <c r="F156" s="150"/>
      <c r="G156" s="153"/>
      <c r="H156" s="157"/>
      <c r="I156" s="157"/>
      <c r="J156" s="161"/>
      <c r="K156" s="138">
        <f t="shared" si="12"/>
        <v>0</v>
      </c>
      <c r="L156" s="68"/>
    </row>
    <row r="157" spans="1:12" ht="15">
      <c r="A157" s="133">
        <v>154</v>
      </c>
      <c r="B157" s="134" t="str">
        <f t="shared" si="10"/>
        <v>9520132</v>
      </c>
      <c r="C157" s="135" t="s">
        <v>384</v>
      </c>
      <c r="D157" s="136" t="str">
        <f t="shared" si="11"/>
        <v>VILICA PVC 1/100 - KOM</v>
      </c>
      <c r="E157" s="137">
        <v>1</v>
      </c>
      <c r="F157" s="150"/>
      <c r="G157" s="153"/>
      <c r="H157" s="157"/>
      <c r="I157" s="157"/>
      <c r="J157" s="161"/>
      <c r="K157" s="138">
        <f t="shared" si="12"/>
        <v>0</v>
      </c>
      <c r="L157" s="68"/>
    </row>
    <row r="158" spans="1:12" ht="15">
      <c r="A158" s="139">
        <v>155</v>
      </c>
      <c r="B158" s="134" t="str">
        <f t="shared" si="10"/>
        <v>9520197</v>
      </c>
      <c r="C158" s="135" t="s">
        <v>404</v>
      </c>
      <c r="D158" s="136" t="str">
        <f t="shared" si="11"/>
        <v>VILICA PVC PROZ. 1/50 FINGERFOOD - KOM</v>
      </c>
      <c r="E158" s="137">
        <v>500</v>
      </c>
      <c r="F158" s="150"/>
      <c r="G158" s="153"/>
      <c r="H158" s="157"/>
      <c r="I158" s="157"/>
      <c r="J158" s="161"/>
      <c r="K158" s="138">
        <f t="shared" si="12"/>
        <v>0</v>
      </c>
      <c r="L158" s="68"/>
    </row>
    <row r="159" spans="1:12" ht="15">
      <c r="A159" s="133">
        <v>156</v>
      </c>
      <c r="B159" s="134" t="str">
        <f t="shared" si="10"/>
        <v>9520089</v>
      </c>
      <c r="C159" s="135" t="s">
        <v>375</v>
      </c>
      <c r="D159" s="136" t="str">
        <f t="shared" si="11"/>
        <v>VILICA PVC PROZ. 10 CM 100/1 FINGERFOOD - KOM</v>
      </c>
      <c r="E159" s="137">
        <v>2800</v>
      </c>
      <c r="F159" s="150"/>
      <c r="G159" s="153"/>
      <c r="H159" s="157"/>
      <c r="I159" s="157"/>
      <c r="J159" s="161"/>
      <c r="K159" s="138">
        <f t="shared" si="12"/>
        <v>0</v>
      </c>
      <c r="L159" s="68"/>
    </row>
    <row r="160" spans="1:12" ht="15">
      <c r="A160" s="133">
        <v>157</v>
      </c>
      <c r="B160" s="134" t="str">
        <f t="shared" si="10"/>
        <v>9520228</v>
      </c>
      <c r="C160" s="135" t="s">
        <v>418</v>
      </c>
      <c r="D160" s="136" t="str">
        <f t="shared" si="11"/>
        <v>ŽLICA DRVENA 11 CM 100/1 - KOM</v>
      </c>
      <c r="E160" s="137">
        <v>1</v>
      </c>
      <c r="F160" s="150"/>
      <c r="G160" s="153"/>
      <c r="H160" s="157"/>
      <c r="I160" s="157"/>
      <c r="J160" s="161"/>
      <c r="K160" s="138">
        <f t="shared" si="12"/>
        <v>0</v>
      </c>
      <c r="L160" s="68"/>
    </row>
    <row r="161" spans="1:12" ht="15">
      <c r="A161" s="133">
        <v>158</v>
      </c>
      <c r="B161" s="134" t="str">
        <f t="shared" si="10"/>
        <v>9520212</v>
      </c>
      <c r="C161" s="135" t="s">
        <v>166</v>
      </c>
      <c r="D161" s="136" t="str">
        <f t="shared" si="11"/>
        <v>ŽLICA DRVENA 11 CM 1000/1 - KOM</v>
      </c>
      <c r="E161" s="137">
        <v>2045</v>
      </c>
      <c r="F161" s="150"/>
      <c r="G161" s="153"/>
      <c r="H161" s="157"/>
      <c r="I161" s="157"/>
      <c r="J161" s="161"/>
      <c r="K161" s="138">
        <f t="shared" si="12"/>
        <v>0</v>
      </c>
      <c r="L161" s="68"/>
    </row>
    <row r="162" spans="1:12" ht="15">
      <c r="A162" s="133">
        <v>159</v>
      </c>
      <c r="B162" s="134" t="str">
        <f t="shared" si="10"/>
        <v>9520193</v>
      </c>
      <c r="C162" s="135" t="s">
        <v>402</v>
      </c>
      <c r="D162" s="136" t="str">
        <f t="shared" si="11"/>
        <v>ŽLICA DRVENA 15,7CM 1/100 PURE - KOM</v>
      </c>
      <c r="E162" s="137">
        <v>15163</v>
      </c>
      <c r="F162" s="150"/>
      <c r="G162" s="153"/>
      <c r="H162" s="157"/>
      <c r="I162" s="157"/>
      <c r="J162" s="161"/>
      <c r="K162" s="138">
        <f t="shared" si="12"/>
        <v>0</v>
      </c>
      <c r="L162" s="68"/>
    </row>
    <row r="163" spans="1:12" ht="15">
      <c r="A163" s="133">
        <v>160</v>
      </c>
      <c r="B163" s="134" t="str">
        <f t="shared" si="10"/>
        <v>9520133</v>
      </c>
      <c r="C163" s="135" t="s">
        <v>385</v>
      </c>
      <c r="D163" s="136" t="str">
        <f t="shared" si="11"/>
        <v>ŽLICA PVC 1/100 - KOM</v>
      </c>
      <c r="E163" s="137">
        <v>7600</v>
      </c>
      <c r="F163" s="150"/>
      <c r="G163" s="153"/>
      <c r="H163" s="157"/>
      <c r="I163" s="157"/>
      <c r="J163" s="161"/>
      <c r="K163" s="138">
        <f t="shared" si="12"/>
        <v>0</v>
      </c>
      <c r="L163" s="68"/>
    </row>
    <row r="164" spans="1:12" ht="15">
      <c r="A164" s="133">
        <v>161</v>
      </c>
      <c r="B164" s="134" t="str">
        <f aca="true" t="shared" si="13" ref="B164:B172">LEFT(C164,7)</f>
        <v>9520243</v>
      </c>
      <c r="C164" s="135" t="s">
        <v>433</v>
      </c>
      <c r="D164" s="136" t="str">
        <f aca="true" t="shared" si="14" ref="D164:D172">RIGHT(C164,LEN(C164)-FIND("-",C164)-1)</f>
        <v>ŽLICA PVC ZA NAMAZE - KOM</v>
      </c>
      <c r="E164" s="137">
        <v>6</v>
      </c>
      <c r="F164" s="150"/>
      <c r="G164" s="153"/>
      <c r="H164" s="157"/>
      <c r="I164" s="157"/>
      <c r="J164" s="161"/>
      <c r="K164" s="138">
        <f t="shared" si="12"/>
        <v>0</v>
      </c>
      <c r="L164" s="68"/>
    </row>
    <row r="165" spans="1:12" ht="15">
      <c r="A165" s="139">
        <v>162</v>
      </c>
      <c r="B165" s="134" t="str">
        <f t="shared" si="13"/>
        <v>9520098</v>
      </c>
      <c r="C165" s="135" t="s">
        <v>377</v>
      </c>
      <c r="D165" s="136" t="str">
        <f t="shared" si="14"/>
        <v>ŽLICA/VILICA PVC 2U1 50/1 "COMBY2" - PAK</v>
      </c>
      <c r="E165" s="137">
        <v>40</v>
      </c>
      <c r="F165" s="150"/>
      <c r="G165" s="153"/>
      <c r="H165" s="157"/>
      <c r="I165" s="157"/>
      <c r="J165" s="161"/>
      <c r="K165" s="138">
        <f t="shared" si="12"/>
        <v>0</v>
      </c>
      <c r="L165" s="68"/>
    </row>
    <row r="166" spans="1:12" ht="15">
      <c r="A166" s="133">
        <v>163</v>
      </c>
      <c r="B166" s="134" t="str">
        <f t="shared" si="13"/>
        <v>9520135</v>
      </c>
      <c r="C166" s="135" t="s">
        <v>387</v>
      </c>
      <c r="D166" s="136" t="str">
        <f t="shared" si="14"/>
        <v>ŽLIČICA ZA KAVU PVC 1/1000 - KOM</v>
      </c>
      <c r="E166" s="137">
        <v>9000</v>
      </c>
      <c r="F166" s="150"/>
      <c r="G166" s="153"/>
      <c r="H166" s="157"/>
      <c r="I166" s="157"/>
      <c r="J166" s="161"/>
      <c r="K166" s="138">
        <f t="shared" si="12"/>
        <v>0</v>
      </c>
      <c r="L166" s="68"/>
    </row>
    <row r="167" spans="1:12" ht="15">
      <c r="A167" s="133">
        <v>164</v>
      </c>
      <c r="B167" s="134" t="str">
        <f t="shared" si="13"/>
        <v>9520210</v>
      </c>
      <c r="C167" s="135" t="s">
        <v>165</v>
      </c>
      <c r="D167" s="136" t="str">
        <f t="shared" si="14"/>
        <v>ŽLIČICE BIO ZA SLADOLED, MIX 9,5CM 1/650 - KOM</v>
      </c>
      <c r="E167" s="137">
        <v>30729</v>
      </c>
      <c r="F167" s="150"/>
      <c r="G167" s="153"/>
      <c r="H167" s="157"/>
      <c r="I167" s="157"/>
      <c r="J167" s="161"/>
      <c r="K167" s="138">
        <f t="shared" si="12"/>
        <v>0</v>
      </c>
      <c r="L167" s="68"/>
    </row>
    <row r="168" spans="1:12" ht="15">
      <c r="A168" s="133">
        <v>165</v>
      </c>
      <c r="B168" s="134" t="str">
        <f t="shared" si="13"/>
        <v>9520198</v>
      </c>
      <c r="C168" s="135" t="s">
        <v>405</v>
      </c>
      <c r="D168" s="136" t="str">
        <f t="shared" si="14"/>
        <v>ŽLIČICE PVC PROZ. 1/50 FINGERFOOD - KOM</v>
      </c>
      <c r="E168" s="137">
        <v>150</v>
      </c>
      <c r="F168" s="150"/>
      <c r="G168" s="153"/>
      <c r="H168" s="157"/>
      <c r="I168" s="157"/>
      <c r="J168" s="161"/>
      <c r="K168" s="138">
        <f t="shared" si="12"/>
        <v>0</v>
      </c>
      <c r="L168" s="68"/>
    </row>
    <row r="169" spans="1:12" ht="15">
      <c r="A169" s="133">
        <v>166</v>
      </c>
      <c r="B169" s="134" t="str">
        <f t="shared" si="13"/>
        <v>9520035</v>
      </c>
      <c r="C169" s="135" t="s">
        <v>362</v>
      </c>
      <c r="D169" s="136" t="str">
        <f t="shared" si="14"/>
        <v>ŽLIČICE PVC ZA KAVU 1000/1 - PAK</v>
      </c>
      <c r="E169" s="137">
        <v>2</v>
      </c>
      <c r="F169" s="150"/>
      <c r="G169" s="153"/>
      <c r="H169" s="157"/>
      <c r="I169" s="157"/>
      <c r="J169" s="161"/>
      <c r="K169" s="138">
        <f t="shared" si="12"/>
        <v>0</v>
      </c>
      <c r="L169" s="68"/>
    </row>
    <row r="170" spans="1:12" ht="15">
      <c r="A170" s="133">
        <v>167</v>
      </c>
      <c r="B170" s="134" t="str">
        <f t="shared" si="13"/>
        <v>9520030</v>
      </c>
      <c r="C170" s="135" t="s">
        <v>358</v>
      </c>
      <c r="D170" s="136" t="str">
        <f t="shared" si="14"/>
        <v>ŽLIČICE PVC ZA SLADOLED - 1 KG - KOM</v>
      </c>
      <c r="E170" s="137">
        <v>16400</v>
      </c>
      <c r="F170" s="150"/>
      <c r="G170" s="153"/>
      <c r="H170" s="157"/>
      <c r="I170" s="157"/>
      <c r="J170" s="161"/>
      <c r="K170" s="138">
        <f t="shared" si="12"/>
        <v>0</v>
      </c>
      <c r="L170" s="68"/>
    </row>
    <row r="171" spans="1:12" ht="15">
      <c r="A171" s="133">
        <v>168</v>
      </c>
      <c r="B171" s="134" t="str">
        <f t="shared" si="13"/>
        <v>9520118</v>
      </c>
      <c r="C171" s="135" t="s">
        <v>380</v>
      </c>
      <c r="D171" s="136" t="str">
        <f t="shared" si="14"/>
        <v>ŽLIČICE PVC ZA SLADOLED 500/1 - PAK</v>
      </c>
      <c r="E171" s="137">
        <v>16</v>
      </c>
      <c r="F171" s="150"/>
      <c r="G171" s="153"/>
      <c r="H171" s="157"/>
      <c r="I171" s="157"/>
      <c r="J171" s="161"/>
      <c r="K171" s="138">
        <f t="shared" si="12"/>
        <v>0</v>
      </c>
      <c r="L171" s="68"/>
    </row>
    <row r="172" spans="1:12" ht="12.75" thickBot="1">
      <c r="A172" s="141">
        <v>169</v>
      </c>
      <c r="B172" s="142" t="str">
        <f t="shared" si="13"/>
        <v>9520253</v>
      </c>
      <c r="C172" s="143" t="s">
        <v>443</v>
      </c>
      <c r="D172" s="144" t="str">
        <f t="shared" si="14"/>
        <v>ŽLIČICE ZA SLADOLED DRVO 9,5CM 100/1 - KOM</v>
      </c>
      <c r="E172" s="145">
        <v>49</v>
      </c>
      <c r="F172" s="151"/>
      <c r="G172" s="154"/>
      <c r="H172" s="158"/>
      <c r="I172" s="158"/>
      <c r="J172" s="162"/>
      <c r="K172" s="146">
        <f t="shared" si="12"/>
        <v>0</v>
      </c>
      <c r="L172" s="69"/>
    </row>
    <row r="173" spans="4:11" ht="15">
      <c r="D173" s="104" t="s">
        <v>589</v>
      </c>
      <c r="E173" s="48">
        <f>SUM(E4:E172)</f>
        <v>1806387.45</v>
      </c>
      <c r="K173" s="83">
        <f>SUM(K4:K172)</f>
        <v>0</v>
      </c>
    </row>
    <row r="174" spans="2:3" ht="15">
      <c r="B174" s="147"/>
      <c r="C174" s="147"/>
    </row>
    <row r="175" ht="15">
      <c r="F175" s="56" t="s">
        <v>588</v>
      </c>
    </row>
    <row r="177" spans="6:8" ht="15">
      <c r="F177" s="61"/>
      <c r="G177" s="61"/>
      <c r="H177" s="55"/>
    </row>
  </sheetData>
  <sheetProtection algorithmName="SHA-512" hashValue="KJxghY2I+0QVw2f7tmyooQ29ccMSCOffl+xVTMqBWnYOAvUe5pk6o7PAfN6H5qcYdkvG7fP2BOK2b3Igl2W4rw==" saltValue="C4a+IooUOeXuKCHmMUBEdw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2:J27"/>
  <sheetViews>
    <sheetView workbookViewId="0" topLeftCell="A1">
      <selection activeCell="D17" sqref="D17"/>
    </sheetView>
  </sheetViews>
  <sheetFormatPr defaultColWidth="9.140625" defaultRowHeight="15"/>
  <cols>
    <col min="1" max="1" width="4.7109375" style="26" bestFit="1" customWidth="1"/>
    <col min="2" max="2" width="10.8515625" style="26" bestFit="1" customWidth="1"/>
    <col min="3" max="3" width="55.57421875" style="26" hidden="1" customWidth="1"/>
    <col min="4" max="4" width="48.140625" style="26" bestFit="1" customWidth="1"/>
    <col min="5" max="5" width="7.421875" style="27" bestFit="1" customWidth="1"/>
    <col min="6" max="6" width="14.57421875" style="50" customWidth="1"/>
    <col min="7" max="8" width="9.140625" style="50" customWidth="1"/>
    <col min="9" max="9" width="12.421875" style="28" bestFit="1" customWidth="1"/>
    <col min="10" max="10" width="16.28125" style="50" customWidth="1"/>
    <col min="11" max="16384" width="9.140625" style="26" customWidth="1"/>
  </cols>
  <sheetData>
    <row r="1" ht="8.25" customHeight="1"/>
    <row r="2" spans="1:10" s="164" customFormat="1" ht="12.75" thickBot="1">
      <c r="A2" s="26"/>
      <c r="B2" s="26"/>
      <c r="C2" s="100" t="s">
        <v>174</v>
      </c>
      <c r="D2" s="100" t="s">
        <v>174</v>
      </c>
      <c r="E2" s="163"/>
      <c r="F2" s="168"/>
      <c r="G2" s="168"/>
      <c r="H2" s="168"/>
      <c r="I2" s="165"/>
      <c r="J2" s="168"/>
    </row>
    <row r="3" spans="1:10" s="94" customFormat="1" ht="56.25" customHeight="1" thickBot="1">
      <c r="A3" s="71" t="s">
        <v>202</v>
      </c>
      <c r="B3" s="73" t="s">
        <v>191</v>
      </c>
      <c r="C3" s="73" t="s">
        <v>12</v>
      </c>
      <c r="D3" s="73" t="s">
        <v>12</v>
      </c>
      <c r="E3" s="74" t="s">
        <v>308</v>
      </c>
      <c r="F3" s="84" t="s">
        <v>646</v>
      </c>
      <c r="G3" s="88" t="s">
        <v>209</v>
      </c>
      <c r="H3" s="88" t="s">
        <v>203</v>
      </c>
      <c r="I3" s="75" t="s">
        <v>638</v>
      </c>
      <c r="J3" s="24" t="s">
        <v>194</v>
      </c>
    </row>
    <row r="4" spans="1:10" ht="15">
      <c r="A4" s="36">
        <v>1</v>
      </c>
      <c r="B4" s="37" t="str">
        <f aca="true" t="shared" si="0" ref="B4:B22">LEFT(C4,7)</f>
        <v>9440063</v>
      </c>
      <c r="C4" s="37" t="s">
        <v>449</v>
      </c>
      <c r="D4" s="110" t="str">
        <f aca="true" t="shared" si="1" ref="D4:D22">RIGHT(C4,LEN(C4)-FIND("-",C4)-1)</f>
        <v>CELOFAN PROZ. LIST 700x100CM SET 10/1 - KOM</v>
      </c>
      <c r="E4" s="77">
        <v>20</v>
      </c>
      <c r="F4" s="169"/>
      <c r="G4" s="63"/>
      <c r="H4" s="63"/>
      <c r="I4" s="39">
        <f>E4*F4</f>
        <v>0</v>
      </c>
      <c r="J4" s="67"/>
    </row>
    <row r="5" spans="1:10" ht="15">
      <c r="A5" s="40">
        <v>2</v>
      </c>
      <c r="B5" s="79" t="str">
        <f t="shared" si="0"/>
        <v>9440076</v>
      </c>
      <c r="C5" s="41" t="s">
        <v>183</v>
      </c>
      <c r="D5" s="166" t="str">
        <f t="shared" si="1"/>
        <v>CELOFAN PROZIRNI 100X130 - KOM</v>
      </c>
      <c r="E5" s="80">
        <v>500</v>
      </c>
      <c r="F5" s="170"/>
      <c r="G5" s="64"/>
      <c r="H5" s="64"/>
      <c r="I5" s="43">
        <f aca="true" t="shared" si="2" ref="I5:I22">E5*F5</f>
        <v>0</v>
      </c>
      <c r="J5" s="68"/>
    </row>
    <row r="6" spans="1:10" ht="15">
      <c r="A6" s="40">
        <v>3</v>
      </c>
      <c r="B6" s="79" t="str">
        <f t="shared" si="0"/>
        <v>9440035</v>
      </c>
      <c r="C6" s="41" t="s">
        <v>181</v>
      </c>
      <c r="D6" s="166" t="str">
        <f t="shared" si="1"/>
        <v>CELOFAN PROZIRNI 70X100 - KOM</v>
      </c>
      <c r="E6" s="80">
        <v>550</v>
      </c>
      <c r="F6" s="170"/>
      <c r="G6" s="64"/>
      <c r="H6" s="64"/>
      <c r="I6" s="43">
        <f t="shared" si="2"/>
        <v>0</v>
      </c>
      <c r="J6" s="68"/>
    </row>
    <row r="7" spans="1:10" ht="15">
      <c r="A7" s="40">
        <v>4</v>
      </c>
      <c r="B7" s="79" t="str">
        <f t="shared" si="0"/>
        <v>9100084</v>
      </c>
      <c r="C7" s="41" t="s">
        <v>177</v>
      </c>
      <c r="D7" s="166" t="str">
        <f t="shared" si="1"/>
        <v>FOLIJA ALUMINIJSKA  45X150m/10my BEZ KUT - KOM</v>
      </c>
      <c r="E7" s="80">
        <v>34</v>
      </c>
      <c r="F7" s="170"/>
      <c r="G7" s="64"/>
      <c r="H7" s="64"/>
      <c r="I7" s="43">
        <f t="shared" si="2"/>
        <v>0</v>
      </c>
      <c r="J7" s="68"/>
    </row>
    <row r="8" spans="1:10" ht="15">
      <c r="A8" s="40">
        <v>5</v>
      </c>
      <c r="B8" s="79" t="str">
        <f t="shared" si="0"/>
        <v>9100130</v>
      </c>
      <c r="C8" s="41" t="s">
        <v>178</v>
      </c>
      <c r="D8" s="166" t="str">
        <f t="shared" si="1"/>
        <v>FOLIJA ALUMINIJSKA 30CM X 150M BEZ KUTIJ - KOM</v>
      </c>
      <c r="E8" s="80">
        <v>50</v>
      </c>
      <c r="F8" s="170"/>
      <c r="G8" s="64"/>
      <c r="H8" s="64"/>
      <c r="I8" s="43">
        <f t="shared" si="2"/>
        <v>0</v>
      </c>
      <c r="J8" s="68"/>
    </row>
    <row r="9" spans="1:10" ht="15">
      <c r="A9" s="40">
        <v>6</v>
      </c>
      <c r="B9" s="79" t="str">
        <f t="shared" si="0"/>
        <v>9100037</v>
      </c>
      <c r="C9" s="41" t="s">
        <v>176</v>
      </c>
      <c r="D9" s="166" t="str">
        <f t="shared" si="1"/>
        <v>FOLIJA ALUMINIJSKA 30CM X 150M SERA - KOM</v>
      </c>
      <c r="E9" s="80">
        <v>23</v>
      </c>
      <c r="F9" s="170"/>
      <c r="G9" s="64"/>
      <c r="H9" s="64"/>
      <c r="I9" s="43">
        <f t="shared" si="2"/>
        <v>0</v>
      </c>
      <c r="J9" s="68"/>
    </row>
    <row r="10" spans="1:10" ht="15">
      <c r="A10" s="40">
        <v>7</v>
      </c>
      <c r="B10" s="79" t="str">
        <f t="shared" si="0"/>
        <v>9530044</v>
      </c>
      <c r="C10" s="41" t="s">
        <v>452</v>
      </c>
      <c r="D10" s="166" t="str">
        <f t="shared" si="1"/>
        <v>FOLIJA ALUMINIJSKA 30CM X 300M - KOM</v>
      </c>
      <c r="E10" s="80">
        <v>0</v>
      </c>
      <c r="F10" s="170"/>
      <c r="G10" s="64"/>
      <c r="H10" s="64"/>
      <c r="I10" s="43">
        <f t="shared" si="2"/>
        <v>0</v>
      </c>
      <c r="J10" s="68"/>
    </row>
    <row r="11" spans="1:10" ht="15">
      <c r="A11" s="40">
        <v>8</v>
      </c>
      <c r="B11" s="79" t="str">
        <f t="shared" si="0"/>
        <v>9100036</v>
      </c>
      <c r="C11" s="41" t="s">
        <v>175</v>
      </c>
      <c r="D11" s="166" t="str">
        <f t="shared" si="1"/>
        <v>FOLIJA ALUMINIJSKA 30m - KOM</v>
      </c>
      <c r="E11" s="80">
        <v>86</v>
      </c>
      <c r="F11" s="170"/>
      <c r="G11" s="64"/>
      <c r="H11" s="64"/>
      <c r="I11" s="43">
        <f t="shared" si="2"/>
        <v>0</v>
      </c>
      <c r="J11" s="68"/>
    </row>
    <row r="12" spans="1:10" ht="15">
      <c r="A12" s="40">
        <v>9</v>
      </c>
      <c r="B12" s="79" t="str">
        <f t="shared" si="0"/>
        <v>9100180</v>
      </c>
      <c r="C12" s="41" t="s">
        <v>180</v>
      </c>
      <c r="D12" s="166" t="str">
        <f t="shared" si="1"/>
        <v>FOLIJA ALUMINIJSKA 40CM X 150M SA KUTIJO - KOM</v>
      </c>
      <c r="E12" s="80">
        <v>15</v>
      </c>
      <c r="F12" s="170"/>
      <c r="G12" s="64"/>
      <c r="H12" s="64"/>
      <c r="I12" s="43">
        <f t="shared" si="2"/>
        <v>0</v>
      </c>
      <c r="J12" s="68"/>
    </row>
    <row r="13" spans="1:10" ht="15">
      <c r="A13" s="40">
        <v>10</v>
      </c>
      <c r="B13" s="79" t="str">
        <f t="shared" si="0"/>
        <v>9530037</v>
      </c>
      <c r="C13" s="41" t="s">
        <v>450</v>
      </c>
      <c r="D13" s="166" t="str">
        <f t="shared" si="1"/>
        <v>FOLIJA STRECH 5/1 RUČNA 23MY - KG</v>
      </c>
      <c r="E13" s="80">
        <v>150</v>
      </c>
      <c r="F13" s="170"/>
      <c r="G13" s="64"/>
      <c r="H13" s="64"/>
      <c r="I13" s="43">
        <f t="shared" si="2"/>
        <v>0</v>
      </c>
      <c r="J13" s="68"/>
    </row>
    <row r="14" spans="1:10" ht="15">
      <c r="A14" s="40">
        <v>11</v>
      </c>
      <c r="B14" s="79" t="str">
        <f t="shared" si="0"/>
        <v>9530036</v>
      </c>
      <c r="C14" s="41" t="s">
        <v>189</v>
      </c>
      <c r="D14" s="166" t="str">
        <f t="shared" si="1"/>
        <v>FOLIJA STRECH 900MM/17MY 35KG - KG</v>
      </c>
      <c r="E14" s="80">
        <v>15922</v>
      </c>
      <c r="F14" s="170"/>
      <c r="G14" s="64"/>
      <c r="H14" s="64"/>
      <c r="I14" s="43">
        <f t="shared" si="2"/>
        <v>0</v>
      </c>
      <c r="J14" s="68"/>
    </row>
    <row r="15" spans="1:10" ht="15">
      <c r="A15" s="40">
        <v>12</v>
      </c>
      <c r="B15" s="79" t="str">
        <f t="shared" si="0"/>
        <v>9100169</v>
      </c>
      <c r="C15" s="41" t="s">
        <v>179</v>
      </c>
      <c r="D15" s="166" t="str">
        <f t="shared" si="1"/>
        <v>FOLIJA STRETCH 450MM/1500M/12MIC PREHR. - KOM</v>
      </c>
      <c r="E15" s="80">
        <v>90</v>
      </c>
      <c r="F15" s="170"/>
      <c r="G15" s="64"/>
      <c r="H15" s="64"/>
      <c r="I15" s="43">
        <f t="shared" si="2"/>
        <v>0</v>
      </c>
      <c r="J15" s="68"/>
    </row>
    <row r="16" spans="1:10" ht="15">
      <c r="A16" s="40">
        <v>13</v>
      </c>
      <c r="B16" s="79" t="str">
        <f t="shared" si="0"/>
        <v>9530025</v>
      </c>
      <c r="C16" s="41" t="s">
        <v>186</v>
      </c>
      <c r="D16" s="166" t="str">
        <f>RIGHT(C16,LEN(C16)-FIND("-",C16)-1)</f>
        <v>FOLIJA STRETCH PRAONIC 500MM/1500M/15MIC - KOM</v>
      </c>
      <c r="E16" s="80">
        <v>5</v>
      </c>
      <c r="F16" s="170"/>
      <c r="G16" s="64"/>
      <c r="H16" s="64"/>
      <c r="I16" s="43">
        <f t="shared" si="2"/>
        <v>0</v>
      </c>
      <c r="J16" s="68"/>
    </row>
    <row r="17" spans="1:10" ht="15">
      <c r="A17" s="40">
        <v>14</v>
      </c>
      <c r="B17" s="79" t="str">
        <f t="shared" si="0"/>
        <v>9530029</v>
      </c>
      <c r="C17" s="41" t="s">
        <v>187</v>
      </c>
      <c r="D17" s="166" t="str">
        <f t="shared" si="1"/>
        <v>FOLIJA STRETCH PREHR. 400MM/1500M - KOM</v>
      </c>
      <c r="E17" s="80">
        <v>2</v>
      </c>
      <c r="F17" s="170"/>
      <c r="G17" s="64"/>
      <c r="H17" s="64"/>
      <c r="I17" s="43">
        <f t="shared" si="2"/>
        <v>0</v>
      </c>
      <c r="J17" s="68"/>
    </row>
    <row r="18" spans="1:10" ht="15">
      <c r="A18" s="40">
        <v>15</v>
      </c>
      <c r="B18" s="79" t="str">
        <f t="shared" si="0"/>
        <v>9530013</v>
      </c>
      <c r="C18" s="41" t="s">
        <v>184</v>
      </c>
      <c r="D18" s="166" t="str">
        <f t="shared" si="1"/>
        <v>FOLIJA STRETCH PREHR. 450MM/1500M/10MIC - KOM</v>
      </c>
      <c r="E18" s="80">
        <v>787</v>
      </c>
      <c r="F18" s="170"/>
      <c r="G18" s="64"/>
      <c r="H18" s="64"/>
      <c r="I18" s="43">
        <f t="shared" si="2"/>
        <v>0</v>
      </c>
      <c r="J18" s="68"/>
    </row>
    <row r="19" spans="1:10" ht="15">
      <c r="A19" s="40">
        <v>16</v>
      </c>
      <c r="B19" s="79" t="str">
        <f t="shared" si="0"/>
        <v>9530016</v>
      </c>
      <c r="C19" s="41" t="s">
        <v>185</v>
      </c>
      <c r="D19" s="166" t="str">
        <f t="shared" si="1"/>
        <v>FOLIJA STRETCH PREHR. 500MM/1500M/12MIC - KOM</v>
      </c>
      <c r="E19" s="80">
        <v>46</v>
      </c>
      <c r="F19" s="170"/>
      <c r="G19" s="64"/>
      <c r="H19" s="64"/>
      <c r="I19" s="43">
        <f t="shared" si="2"/>
        <v>0</v>
      </c>
      <c r="J19" s="68"/>
    </row>
    <row r="20" spans="1:10" ht="15">
      <c r="A20" s="40">
        <v>17</v>
      </c>
      <c r="B20" s="79" t="str">
        <f t="shared" si="0"/>
        <v>9530031</v>
      </c>
      <c r="C20" s="41" t="s">
        <v>188</v>
      </c>
      <c r="D20" s="166" t="str">
        <f t="shared" si="1"/>
        <v>FOLIJA STRETCH PROZIRNA 30CMx300M - KOM</v>
      </c>
      <c r="E20" s="80">
        <v>20</v>
      </c>
      <c r="F20" s="170"/>
      <c r="G20" s="64"/>
      <c r="H20" s="64"/>
      <c r="I20" s="43">
        <f t="shared" si="2"/>
        <v>0</v>
      </c>
      <c r="J20" s="68"/>
    </row>
    <row r="21" spans="1:10" ht="15">
      <c r="A21" s="40">
        <v>18</v>
      </c>
      <c r="B21" s="79" t="str">
        <f t="shared" si="0"/>
        <v>9530042</v>
      </c>
      <c r="C21" s="41" t="s">
        <v>451</v>
      </c>
      <c r="D21" s="166" t="str">
        <f t="shared" si="1"/>
        <v>TEPIH ZA ULAZ GUM.PODLOGA 90X150 L.BEIGE - KOM</v>
      </c>
      <c r="E21" s="80">
        <v>19.64</v>
      </c>
      <c r="F21" s="170"/>
      <c r="G21" s="64"/>
      <c r="H21" s="64"/>
      <c r="I21" s="43">
        <f t="shared" si="2"/>
        <v>0</v>
      </c>
      <c r="J21" s="68"/>
    </row>
    <row r="22" spans="1:10" ht="12.75" thickBot="1">
      <c r="A22" s="44">
        <v>19</v>
      </c>
      <c r="B22" s="81" t="str">
        <f t="shared" si="0"/>
        <v>9440065</v>
      </c>
      <c r="C22" s="45" t="s">
        <v>182</v>
      </c>
      <c r="D22" s="167" t="str">
        <f t="shared" si="1"/>
        <v>VREĆICA CELOFAN DNO 6x5x20CM - KOM</v>
      </c>
      <c r="E22" s="82">
        <v>1500</v>
      </c>
      <c r="F22" s="171"/>
      <c r="G22" s="65"/>
      <c r="H22" s="65"/>
      <c r="I22" s="47">
        <f t="shared" si="2"/>
        <v>0</v>
      </c>
      <c r="J22" s="69"/>
    </row>
    <row r="23" spans="4:9" ht="15">
      <c r="D23" s="104" t="s">
        <v>589</v>
      </c>
      <c r="E23" s="48">
        <f>SUM(E4:E22)</f>
        <v>19819.64</v>
      </c>
      <c r="I23" s="83">
        <f>SUM(I4:I22)</f>
        <v>0</v>
      </c>
    </row>
    <row r="25" ht="15">
      <c r="F25" s="50" t="s">
        <v>588</v>
      </c>
    </row>
    <row r="27" spans="6:8" ht="15">
      <c r="F27" s="55"/>
      <c r="G27" s="55"/>
      <c r="H27" s="55"/>
    </row>
  </sheetData>
  <sheetProtection algorithmName="SHA-512" hashValue="asJ1h11Fd5g/12wfRz8cRl9vhgPOlsf2g6qxHfVVW4qsLLho6sSUYbJXnVcrNWCcWXLp1mVRYNJhIXUP36iufw==" saltValue="FLJuOUQVCiSdee/px0KaZQ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2:J167"/>
  <sheetViews>
    <sheetView workbookViewId="0" topLeftCell="A1">
      <selection activeCell="H26" sqref="H26"/>
    </sheetView>
  </sheetViews>
  <sheetFormatPr defaultColWidth="9.140625" defaultRowHeight="15"/>
  <cols>
    <col min="1" max="1" width="4.57421875" style="172" customWidth="1"/>
    <col min="2" max="2" width="10.57421875" style="26" customWidth="1"/>
    <col min="3" max="3" width="57.00390625" style="26" hidden="1" customWidth="1"/>
    <col min="4" max="4" width="48.28125" style="26" bestFit="1" customWidth="1"/>
    <col min="5" max="5" width="9.140625" style="27" customWidth="1"/>
    <col min="6" max="6" width="15.00390625" style="56" customWidth="1"/>
    <col min="7" max="7" width="29.00390625" style="187" customWidth="1"/>
    <col min="8" max="8" width="28.00390625" style="50" customWidth="1"/>
    <col min="9" max="9" width="15.00390625" style="26" customWidth="1"/>
    <col min="10" max="10" width="18.28125" style="50" customWidth="1"/>
    <col min="11" max="16384" width="9.140625" style="26" customWidth="1"/>
  </cols>
  <sheetData>
    <row r="1" ht="8.25" customHeight="1"/>
    <row r="2" spans="1:10" s="76" customFormat="1" ht="12.75" thickBot="1">
      <c r="A2" s="173" t="s">
        <v>453</v>
      </c>
      <c r="B2" s="174"/>
      <c r="C2" s="174"/>
      <c r="D2" s="101"/>
      <c r="E2" s="175"/>
      <c r="F2" s="98"/>
      <c r="G2" s="188"/>
      <c r="H2" s="99"/>
      <c r="J2" s="99"/>
    </row>
    <row r="3" spans="1:10" s="94" customFormat="1" ht="54.75" customHeight="1" thickBot="1">
      <c r="A3" s="176" t="s">
        <v>190</v>
      </c>
      <c r="B3" s="177" t="s">
        <v>191</v>
      </c>
      <c r="C3" s="177" t="s">
        <v>12</v>
      </c>
      <c r="D3" s="177" t="s">
        <v>12</v>
      </c>
      <c r="E3" s="74" t="s">
        <v>308</v>
      </c>
      <c r="F3" s="84" t="s">
        <v>646</v>
      </c>
      <c r="G3" s="106" t="s">
        <v>192</v>
      </c>
      <c r="H3" s="106" t="s">
        <v>213</v>
      </c>
      <c r="I3" s="75" t="s">
        <v>638</v>
      </c>
      <c r="J3" s="193" t="s">
        <v>194</v>
      </c>
    </row>
    <row r="4" spans="1:10" ht="15">
      <c r="A4" s="178">
        <v>1</v>
      </c>
      <c r="B4" s="78" t="str">
        <f aca="true" t="shared" si="0" ref="B4:B35">LEFT(C4,7)</f>
        <v>9030127</v>
      </c>
      <c r="C4" s="78" t="s">
        <v>488</v>
      </c>
      <c r="D4" s="179" t="str">
        <f aca="true" t="shared" si="1" ref="D4:D35">RIGHT(C4,LEN(C4)-FIND("-",C4)-1)</f>
        <v>BRISAČ PODA MICROFIBRA, OKRUGLI - KOM</v>
      </c>
      <c r="E4" s="180">
        <v>10</v>
      </c>
      <c r="F4" s="85"/>
      <c r="G4" s="189"/>
      <c r="H4" s="107"/>
      <c r="I4" s="181">
        <f>E4*F4</f>
        <v>0</v>
      </c>
      <c r="J4" s="194"/>
    </row>
    <row r="5" spans="1:10" ht="15">
      <c r="A5" s="182">
        <v>2</v>
      </c>
      <c r="B5" s="43" t="str">
        <f t="shared" si="0"/>
        <v>9030063</v>
      </c>
      <c r="C5" s="43" t="s">
        <v>473</v>
      </c>
      <c r="D5" s="183" t="str">
        <f t="shared" si="1"/>
        <v>BRISAČ STAKLA 35cm, GUMA - KOM</v>
      </c>
      <c r="E5" s="80">
        <v>119</v>
      </c>
      <c r="F5" s="86"/>
      <c r="G5" s="190"/>
      <c r="H5" s="59"/>
      <c r="I5" s="181">
        <f aca="true" t="shared" si="2" ref="I5:I68">E5*F5</f>
        <v>0</v>
      </c>
      <c r="J5" s="195"/>
    </row>
    <row r="6" spans="1:10" ht="15">
      <c r="A6" s="182">
        <v>3</v>
      </c>
      <c r="B6" s="43" t="str">
        <f t="shared" si="0"/>
        <v>9030078</v>
      </c>
      <c r="C6" s="43" t="s">
        <v>474</v>
      </c>
      <c r="D6" s="183" t="str">
        <f t="shared" si="1"/>
        <v>BRISAČ STAKLA 45CM - KOM</v>
      </c>
      <c r="E6" s="80">
        <v>56</v>
      </c>
      <c r="F6" s="86"/>
      <c r="G6" s="190"/>
      <c r="H6" s="59"/>
      <c r="I6" s="181">
        <f t="shared" si="2"/>
        <v>0</v>
      </c>
      <c r="J6" s="195"/>
    </row>
    <row r="7" spans="1:10" ht="15">
      <c r="A7" s="182">
        <v>4</v>
      </c>
      <c r="B7" s="43" t="str">
        <f t="shared" si="0"/>
        <v>9030134</v>
      </c>
      <c r="C7" s="43" t="s">
        <v>491</v>
      </c>
      <c r="D7" s="183" t="str">
        <f t="shared" si="1"/>
        <v>BRISAČ STAKLA S KRPOM 35 CM - KOM</v>
      </c>
      <c r="E7" s="80">
        <v>11</v>
      </c>
      <c r="F7" s="86"/>
      <c r="G7" s="190"/>
      <c r="H7" s="59"/>
      <c r="I7" s="181">
        <f t="shared" si="2"/>
        <v>0</v>
      </c>
      <c r="J7" s="195"/>
    </row>
    <row r="8" spans="1:10" ht="15">
      <c r="A8" s="182">
        <v>5</v>
      </c>
      <c r="B8" s="43" t="str">
        <f t="shared" si="0"/>
        <v>9030168</v>
      </c>
      <c r="C8" s="43" t="s">
        <v>280</v>
      </c>
      <c r="D8" s="183" t="str">
        <f t="shared" si="1"/>
        <v>BRISAČ ZA POD 45CM - MUS GUMA - KOM</v>
      </c>
      <c r="E8" s="80">
        <v>42</v>
      </c>
      <c r="F8" s="86"/>
      <c r="G8" s="190"/>
      <c r="H8" s="59"/>
      <c r="I8" s="181">
        <f t="shared" si="2"/>
        <v>0</v>
      </c>
      <c r="J8" s="195"/>
    </row>
    <row r="9" spans="1:10" ht="15">
      <c r="A9" s="182">
        <v>6</v>
      </c>
      <c r="B9" s="43" t="str">
        <f t="shared" si="0"/>
        <v>9030169</v>
      </c>
      <c r="C9" s="43" t="s">
        <v>500</v>
      </c>
      <c r="D9" s="183" t="str">
        <f t="shared" si="1"/>
        <v>BRISAČ ZA POD 55CM - MUS GUMA - KOM</v>
      </c>
      <c r="E9" s="80">
        <v>16</v>
      </c>
      <c r="F9" s="86"/>
      <c r="G9" s="190"/>
      <c r="H9" s="59"/>
      <c r="I9" s="181">
        <f t="shared" si="2"/>
        <v>0</v>
      </c>
      <c r="J9" s="195"/>
    </row>
    <row r="10" spans="1:10" ht="15">
      <c r="A10" s="182">
        <v>7</v>
      </c>
      <c r="B10" s="43" t="str">
        <f t="shared" si="0"/>
        <v>9030170</v>
      </c>
      <c r="C10" s="43" t="s">
        <v>501</v>
      </c>
      <c r="D10" s="183" t="str">
        <f t="shared" si="1"/>
        <v>BRISAČ ZA POD 75CM - MUS GUMA - KOM</v>
      </c>
      <c r="E10" s="80">
        <v>5</v>
      </c>
      <c r="F10" s="86"/>
      <c r="G10" s="190"/>
      <c r="H10" s="59"/>
      <c r="I10" s="181">
        <f t="shared" si="2"/>
        <v>0</v>
      </c>
      <c r="J10" s="195"/>
    </row>
    <row r="11" spans="1:10" ht="15">
      <c r="A11" s="182">
        <v>8</v>
      </c>
      <c r="B11" s="43" t="str">
        <f t="shared" si="0"/>
        <v>9030087</v>
      </c>
      <c r="C11" s="43" t="s">
        <v>477</v>
      </c>
      <c r="D11" s="183" t="str">
        <f t="shared" si="1"/>
        <v>ČETKA "C" ZA PAUČINU - KOM</v>
      </c>
      <c r="E11" s="80">
        <v>39</v>
      </c>
      <c r="F11" s="86"/>
      <c r="G11" s="190"/>
      <c r="H11" s="59"/>
      <c r="I11" s="181">
        <f t="shared" si="2"/>
        <v>0</v>
      </c>
      <c r="J11" s="195"/>
    </row>
    <row r="12" spans="1:10" ht="15">
      <c r="A12" s="182">
        <v>9</v>
      </c>
      <c r="B12" s="43" t="str">
        <f t="shared" si="0"/>
        <v>9030132</v>
      </c>
      <c r="C12" s="43" t="s">
        <v>489</v>
      </c>
      <c r="D12" s="183" t="str">
        <f>RIGHT(C12,LEN(C12)-FIND("-",C12)-1)</f>
        <v>ČETKA PVC RIBAČA ZA POD - KOM</v>
      </c>
      <c r="E12" s="80">
        <v>59</v>
      </c>
      <c r="F12" s="86"/>
      <c r="G12" s="190"/>
      <c r="H12" s="59"/>
      <c r="I12" s="181">
        <f t="shared" si="2"/>
        <v>0</v>
      </c>
      <c r="J12" s="195"/>
    </row>
    <row r="13" spans="1:10" ht="15">
      <c r="A13" s="178">
        <v>10</v>
      </c>
      <c r="B13" s="43" t="str">
        <f t="shared" si="0"/>
        <v>9030042</v>
      </c>
      <c r="C13" s="43" t="s">
        <v>230</v>
      </c>
      <c r="D13" s="183" t="str">
        <f t="shared" si="1"/>
        <v>ČETKA RIBAČA DRVENA 1 - KOM</v>
      </c>
      <c r="E13" s="80">
        <v>22</v>
      </c>
      <c r="F13" s="86"/>
      <c r="G13" s="190"/>
      <c r="H13" s="59"/>
      <c r="I13" s="181">
        <f t="shared" si="2"/>
        <v>0</v>
      </c>
      <c r="J13" s="195"/>
    </row>
    <row r="14" spans="1:10" ht="15">
      <c r="A14" s="182">
        <v>11</v>
      </c>
      <c r="B14" s="43" t="str">
        <f t="shared" si="0"/>
        <v>9030043</v>
      </c>
      <c r="C14" s="43" t="s">
        <v>464</v>
      </c>
      <c r="D14" s="183" t="str">
        <f t="shared" si="1"/>
        <v>ČETKA RIBAČA S DRŠKOM VILEDA - KOM</v>
      </c>
      <c r="E14" s="80">
        <v>37</v>
      </c>
      <c r="F14" s="86"/>
      <c r="G14" s="190"/>
      <c r="H14" s="59"/>
      <c r="I14" s="181">
        <f t="shared" si="2"/>
        <v>0</v>
      </c>
      <c r="J14" s="195"/>
    </row>
    <row r="15" spans="1:10" ht="15">
      <c r="A15" s="182">
        <v>12</v>
      </c>
      <c r="B15" s="43" t="str">
        <f t="shared" si="0"/>
        <v>9030044</v>
      </c>
      <c r="C15" s="43" t="s">
        <v>465</v>
      </c>
      <c r="D15" s="183" t="str">
        <f t="shared" si="1"/>
        <v>ČETKA RIBAČA ZA POD S NAVOJEM - KOM</v>
      </c>
      <c r="E15" s="80">
        <v>196</v>
      </c>
      <c r="F15" s="86"/>
      <c r="G15" s="190"/>
      <c r="H15" s="59"/>
      <c r="I15" s="181">
        <f t="shared" si="2"/>
        <v>0</v>
      </c>
      <c r="J15" s="195"/>
    </row>
    <row r="16" spans="1:10" ht="15">
      <c r="A16" s="182">
        <v>13</v>
      </c>
      <c r="B16" s="43" t="str">
        <f t="shared" si="0"/>
        <v>9030058</v>
      </c>
      <c r="C16" s="43" t="s">
        <v>469</v>
      </c>
      <c r="D16" s="183" t="str">
        <f t="shared" si="1"/>
        <v>ČETKA ZA BOCE - KOM</v>
      </c>
      <c r="E16" s="80">
        <v>31</v>
      </c>
      <c r="F16" s="86"/>
      <c r="G16" s="190"/>
      <c r="H16" s="59"/>
      <c r="I16" s="181">
        <f t="shared" si="2"/>
        <v>0</v>
      </c>
      <c r="J16" s="195"/>
    </row>
    <row r="17" spans="1:10" ht="15">
      <c r="A17" s="182">
        <v>14</v>
      </c>
      <c r="B17" s="43" t="str">
        <f t="shared" si="0"/>
        <v>9030056</v>
      </c>
      <c r="C17" s="43" t="s">
        <v>468</v>
      </c>
      <c r="D17" s="183" t="str">
        <f t="shared" si="1"/>
        <v>ČETKA ZA ČIŠĆENJE PAUČINE KUTNA - KOM</v>
      </c>
      <c r="E17" s="80">
        <v>14</v>
      </c>
      <c r="F17" s="86"/>
      <c r="G17" s="190"/>
      <c r="H17" s="59"/>
      <c r="I17" s="181">
        <f t="shared" si="2"/>
        <v>0</v>
      </c>
      <c r="J17" s="195"/>
    </row>
    <row r="18" spans="1:10" ht="15">
      <c r="A18" s="182">
        <v>15</v>
      </c>
      <c r="B18" s="43" t="str">
        <f t="shared" si="0"/>
        <v>9030225</v>
      </c>
      <c r="C18" s="43" t="s">
        <v>514</v>
      </c>
      <c r="D18" s="183" t="str">
        <f t="shared" si="1"/>
        <v>ČETKA ZA ČIŠĆENJE PEĆI ZA PIZZU - KOM</v>
      </c>
      <c r="E18" s="80">
        <v>1</v>
      </c>
      <c r="F18" s="86"/>
      <c r="G18" s="190"/>
      <c r="H18" s="59"/>
      <c r="I18" s="181">
        <f t="shared" si="2"/>
        <v>0</v>
      </c>
      <c r="J18" s="195"/>
    </row>
    <row r="19" spans="1:10" ht="15">
      <c r="A19" s="182">
        <v>16</v>
      </c>
      <c r="B19" s="43" t="str">
        <f t="shared" si="0"/>
        <v>9030113</v>
      </c>
      <c r="C19" s="43" t="s">
        <v>254</v>
      </c>
      <c r="D19" s="183" t="str">
        <f t="shared" si="1"/>
        <v>ČETKA ZA PRAŠINU - KOM</v>
      </c>
      <c r="E19" s="80">
        <v>125</v>
      </c>
      <c r="F19" s="86"/>
      <c r="G19" s="190"/>
      <c r="H19" s="59"/>
      <c r="I19" s="181">
        <f t="shared" si="2"/>
        <v>0</v>
      </c>
      <c r="J19" s="195"/>
    </row>
    <row r="20" spans="1:10" ht="15">
      <c r="A20" s="182">
        <v>17</v>
      </c>
      <c r="B20" s="43" t="str">
        <f t="shared" si="0"/>
        <v>9030045</v>
      </c>
      <c r="C20" s="43" t="s">
        <v>466</v>
      </c>
      <c r="D20" s="183" t="str">
        <f t="shared" si="1"/>
        <v>ČETKA ZA RUKE S DRŠKOM - KOM</v>
      </c>
      <c r="E20" s="80">
        <v>10</v>
      </c>
      <c r="F20" s="86"/>
      <c r="G20" s="190"/>
      <c r="H20" s="59"/>
      <c r="I20" s="181">
        <f t="shared" si="2"/>
        <v>0</v>
      </c>
      <c r="J20" s="195"/>
    </row>
    <row r="21" spans="1:10" ht="15">
      <c r="A21" s="182">
        <v>18</v>
      </c>
      <c r="B21" s="43" t="str">
        <f t="shared" si="0"/>
        <v>9030228</v>
      </c>
      <c r="C21" s="43" t="s">
        <v>517</v>
      </c>
      <c r="D21" s="183" t="str">
        <f t="shared" si="1"/>
        <v>ČETKA ZA TEPISON - KOM</v>
      </c>
      <c r="E21" s="80">
        <v>1</v>
      </c>
      <c r="F21" s="86"/>
      <c r="G21" s="190"/>
      <c r="H21" s="59"/>
      <c r="I21" s="181">
        <f t="shared" si="2"/>
        <v>0</v>
      </c>
      <c r="J21" s="195"/>
    </row>
    <row r="22" spans="1:10" ht="15">
      <c r="A22" s="178">
        <v>19</v>
      </c>
      <c r="B22" s="43" t="str">
        <f t="shared" si="0"/>
        <v>9030242</v>
      </c>
      <c r="C22" s="43" t="s">
        <v>525</v>
      </c>
      <c r="D22" s="183" t="str">
        <f t="shared" si="1"/>
        <v>ČETKICA DETALJNA - KOM</v>
      </c>
      <c r="E22" s="80">
        <v>10</v>
      </c>
      <c r="F22" s="86"/>
      <c r="G22" s="190"/>
      <c r="H22" s="59"/>
      <c r="I22" s="181">
        <f t="shared" si="2"/>
        <v>0</v>
      </c>
      <c r="J22" s="195"/>
    </row>
    <row r="23" spans="1:10" ht="15">
      <c r="A23" s="182">
        <v>20</v>
      </c>
      <c r="B23" s="43" t="str">
        <f t="shared" si="0"/>
        <v>9030226</v>
      </c>
      <c r="C23" s="43" t="s">
        <v>515</v>
      </c>
      <c r="D23" s="183" t="str">
        <f t="shared" si="1"/>
        <v>DISK CRVENI 3M 432X85 MM17'' - KOM</v>
      </c>
      <c r="E23" s="80">
        <v>6</v>
      </c>
      <c r="F23" s="86"/>
      <c r="G23" s="190"/>
      <c r="H23" s="59"/>
      <c r="I23" s="181">
        <f t="shared" si="2"/>
        <v>0</v>
      </c>
      <c r="J23" s="195"/>
    </row>
    <row r="24" spans="1:10" ht="15">
      <c r="A24" s="182">
        <v>21</v>
      </c>
      <c r="B24" s="43" t="str">
        <f t="shared" si="0"/>
        <v>9030007</v>
      </c>
      <c r="C24" s="43" t="s">
        <v>454</v>
      </c>
      <c r="D24" s="183" t="str">
        <f t="shared" si="1"/>
        <v>DISK ČELIČNA VUNA - FINI - KOM</v>
      </c>
      <c r="E24" s="80">
        <v>5</v>
      </c>
      <c r="F24" s="86"/>
      <c r="G24" s="190"/>
      <c r="H24" s="59"/>
      <c r="I24" s="181">
        <f t="shared" si="2"/>
        <v>0</v>
      </c>
      <c r="J24" s="195"/>
    </row>
    <row r="25" spans="1:10" ht="15">
      <c r="A25" s="182">
        <v>22</v>
      </c>
      <c r="B25" s="43" t="str">
        <f t="shared" si="0"/>
        <v>9030161</v>
      </c>
      <c r="C25" s="43" t="s">
        <v>497</v>
      </c>
      <c r="D25" s="183" t="str">
        <f t="shared" si="1"/>
        <v>DISK FILC BIJELI MELAMIN STROJNI 17" - KOM</v>
      </c>
      <c r="E25" s="80">
        <v>5</v>
      </c>
      <c r="F25" s="86"/>
      <c r="G25" s="190"/>
      <c r="H25" s="59"/>
      <c r="I25" s="181">
        <f t="shared" si="2"/>
        <v>0</v>
      </c>
      <c r="J25" s="195"/>
    </row>
    <row r="26" spans="1:10" ht="15">
      <c r="A26" s="182">
        <v>23</v>
      </c>
      <c r="B26" s="43" t="str">
        <f t="shared" si="0"/>
        <v>9030148</v>
      </c>
      <c r="C26" s="43" t="s">
        <v>270</v>
      </c>
      <c r="D26" s="183" t="str">
        <f t="shared" si="1"/>
        <v>DRŠKA ALUM SA RUPOM 140CM ZA MOP WET DES - KOM</v>
      </c>
      <c r="E26" s="80">
        <v>151</v>
      </c>
      <c r="F26" s="86"/>
      <c r="G26" s="190"/>
      <c r="H26" s="59"/>
      <c r="I26" s="181">
        <f t="shared" si="2"/>
        <v>0</v>
      </c>
      <c r="J26" s="195"/>
    </row>
    <row r="27" spans="1:10" ht="15">
      <c r="A27" s="182">
        <v>24</v>
      </c>
      <c r="B27" s="43" t="str">
        <f t="shared" si="0"/>
        <v>9030136</v>
      </c>
      <c r="C27" s="43" t="s">
        <v>261</v>
      </c>
      <c r="D27" s="183" t="str">
        <f t="shared" si="1"/>
        <v>DRŠKA ALUMINIJSKA S NAVOJEM 140CM - KOM</v>
      </c>
      <c r="E27" s="80">
        <v>93</v>
      </c>
      <c r="F27" s="86"/>
      <c r="G27" s="190"/>
      <c r="H27" s="59"/>
      <c r="I27" s="181">
        <f t="shared" si="2"/>
        <v>0</v>
      </c>
      <c r="J27" s="195"/>
    </row>
    <row r="28" spans="1:10" ht="15">
      <c r="A28" s="182">
        <v>25</v>
      </c>
      <c r="B28" s="43" t="str">
        <f t="shared" si="0"/>
        <v>9030174</v>
      </c>
      <c r="C28" s="43" t="s">
        <v>503</v>
      </c>
      <c r="D28" s="183" t="str">
        <f t="shared" si="1"/>
        <v>DRŠKA ALUMINIJSKA TELESKOP 2X2 MET. - KOM</v>
      </c>
      <c r="E28" s="80">
        <v>1</v>
      </c>
      <c r="F28" s="86"/>
      <c r="G28" s="190"/>
      <c r="H28" s="59"/>
      <c r="I28" s="181">
        <f t="shared" si="2"/>
        <v>0</v>
      </c>
      <c r="J28" s="195"/>
    </row>
    <row r="29" spans="1:10" ht="15">
      <c r="A29" s="182">
        <v>26</v>
      </c>
      <c r="B29" s="43" t="str">
        <f t="shared" si="0"/>
        <v>9030064</v>
      </c>
      <c r="C29" s="43" t="s">
        <v>237</v>
      </c>
      <c r="D29" s="183" t="str">
        <f t="shared" si="1"/>
        <v>DRŠKA DRVENA - NAVOJ - KOM</v>
      </c>
      <c r="E29" s="80">
        <v>320</v>
      </c>
      <c r="F29" s="86"/>
      <c r="G29" s="190"/>
      <c r="H29" s="59"/>
      <c r="I29" s="181">
        <f t="shared" si="2"/>
        <v>0</v>
      </c>
      <c r="J29" s="195"/>
    </row>
    <row r="30" spans="1:10" ht="15">
      <c r="A30" s="182">
        <v>27</v>
      </c>
      <c r="B30" s="43" t="str">
        <f t="shared" si="0"/>
        <v>9030153</v>
      </c>
      <c r="C30" s="43" t="s">
        <v>273</v>
      </c>
      <c r="D30" s="183" t="str">
        <f t="shared" si="1"/>
        <v>DRŠKA DRVENA LAK.S NAVOJEM 130CM - KOM</v>
      </c>
      <c r="E30" s="80">
        <v>51</v>
      </c>
      <c r="F30" s="86"/>
      <c r="G30" s="190"/>
      <c r="H30" s="59"/>
      <c r="I30" s="181">
        <f t="shared" si="2"/>
        <v>0</v>
      </c>
      <c r="J30" s="195"/>
    </row>
    <row r="31" spans="1:10" ht="15">
      <c r="A31" s="178">
        <v>28</v>
      </c>
      <c r="B31" s="43" t="str">
        <f t="shared" si="0"/>
        <v>9030185</v>
      </c>
      <c r="C31" s="43" t="s">
        <v>288</v>
      </c>
      <c r="D31" s="183" t="str">
        <f t="shared" si="1"/>
        <v>DRŠKA ECO METLA ALUMINIJSKA 150 CM - KOM</v>
      </c>
      <c r="E31" s="80">
        <v>88</v>
      </c>
      <c r="F31" s="86"/>
      <c r="G31" s="190"/>
      <c r="H31" s="59"/>
      <c r="I31" s="181">
        <f t="shared" si="2"/>
        <v>0</v>
      </c>
      <c r="J31" s="195"/>
    </row>
    <row r="32" spans="1:10" ht="15">
      <c r="A32" s="182">
        <v>29</v>
      </c>
      <c r="B32" s="43" t="str">
        <f t="shared" si="0"/>
        <v>9030065</v>
      </c>
      <c r="C32" s="43" t="s">
        <v>238</v>
      </c>
      <c r="D32" s="183" t="str">
        <f t="shared" si="1"/>
        <v>DRŠKA ZA METLE 120cm - KOM</v>
      </c>
      <c r="E32" s="80">
        <v>1738</v>
      </c>
      <c r="F32" s="86"/>
      <c r="G32" s="190"/>
      <c r="H32" s="59"/>
      <c r="I32" s="181">
        <f t="shared" si="2"/>
        <v>0</v>
      </c>
      <c r="J32" s="195"/>
    </row>
    <row r="33" spans="1:10" ht="15">
      <c r="A33" s="182">
        <v>30</v>
      </c>
      <c r="B33" s="43" t="str">
        <f t="shared" si="0"/>
        <v>9030083</v>
      </c>
      <c r="C33" s="43" t="s">
        <v>475</v>
      </c>
      <c r="D33" s="183" t="str">
        <f t="shared" si="1"/>
        <v>GUMA ZA BRISAČ STAKLA 92 CM - KOM</v>
      </c>
      <c r="E33" s="80">
        <v>7</v>
      </c>
      <c r="F33" s="86"/>
      <c r="G33" s="190"/>
      <c r="H33" s="59"/>
      <c r="I33" s="181">
        <f t="shared" si="2"/>
        <v>0</v>
      </c>
      <c r="J33" s="195"/>
    </row>
    <row r="34" spans="1:10" ht="15">
      <c r="A34" s="182">
        <v>31</v>
      </c>
      <c r="B34" s="43" t="str">
        <f t="shared" si="0"/>
        <v>9030047</v>
      </c>
      <c r="C34" s="43" t="s">
        <v>231</v>
      </c>
      <c r="D34" s="183" t="str">
        <f t="shared" si="1"/>
        <v>GUMA ZA ODŠTOPAVANJE - KOM</v>
      </c>
      <c r="E34" s="80">
        <v>9</v>
      </c>
      <c r="F34" s="86"/>
      <c r="G34" s="190"/>
      <c r="H34" s="59"/>
      <c r="I34" s="181">
        <f t="shared" si="2"/>
        <v>0</v>
      </c>
      <c r="J34" s="195"/>
    </row>
    <row r="35" spans="1:10" ht="15">
      <c r="A35" s="182">
        <v>32</v>
      </c>
      <c r="B35" s="43" t="str">
        <f t="shared" si="0"/>
        <v>9030066</v>
      </c>
      <c r="C35" s="43" t="s">
        <v>239</v>
      </c>
      <c r="D35" s="183" t="str">
        <f t="shared" si="1"/>
        <v>GUMA ZA ODŠTOPAVANJE S DRŠKOM - KOM</v>
      </c>
      <c r="E35" s="80">
        <v>13</v>
      </c>
      <c r="F35" s="86"/>
      <c r="G35" s="190"/>
      <c r="H35" s="59"/>
      <c r="I35" s="181">
        <f t="shared" si="2"/>
        <v>0</v>
      </c>
      <c r="J35" s="195"/>
    </row>
    <row r="36" spans="1:10" ht="15">
      <c r="A36" s="182">
        <v>33</v>
      </c>
      <c r="B36" s="43" t="str">
        <f aca="true" t="shared" si="3" ref="B36:B67">LEFT(C36,7)</f>
        <v>9030054</v>
      </c>
      <c r="C36" s="43" t="s">
        <v>234</v>
      </c>
      <c r="D36" s="183" t="str">
        <f aca="true" t="shared" si="4" ref="D36:D67">RIGHT(C36,LEN(C36)-FIND("-",C36)-1)</f>
        <v>GURAČ VODE 35 CM - KOM</v>
      </c>
      <c r="E36" s="80">
        <v>20</v>
      </c>
      <c r="F36" s="86"/>
      <c r="G36" s="190"/>
      <c r="H36" s="59"/>
      <c r="I36" s="181">
        <f t="shared" si="2"/>
        <v>0</v>
      </c>
      <c r="J36" s="195"/>
    </row>
    <row r="37" spans="1:10" ht="15">
      <c r="A37" s="182">
        <v>34</v>
      </c>
      <c r="B37" s="43" t="str">
        <f t="shared" si="3"/>
        <v>9030067</v>
      </c>
      <c r="C37" s="43" t="s">
        <v>240</v>
      </c>
      <c r="D37" s="183" t="str">
        <f t="shared" si="4"/>
        <v>GURAČ VODE 45cm - KOM</v>
      </c>
      <c r="E37" s="80">
        <v>140</v>
      </c>
      <c r="F37" s="86"/>
      <c r="G37" s="190"/>
      <c r="H37" s="59"/>
      <c r="I37" s="181">
        <f t="shared" si="2"/>
        <v>0</v>
      </c>
      <c r="J37" s="195"/>
    </row>
    <row r="38" spans="1:10" ht="15">
      <c r="A38" s="182">
        <v>35</v>
      </c>
      <c r="B38" s="43" t="str">
        <f t="shared" si="3"/>
        <v>9030068</v>
      </c>
      <c r="C38" s="43" t="s">
        <v>241</v>
      </c>
      <c r="D38" s="183" t="str">
        <f t="shared" si="4"/>
        <v>GURAČ VODE 55cm - KOM</v>
      </c>
      <c r="E38" s="80">
        <v>26</v>
      </c>
      <c r="F38" s="86"/>
      <c r="G38" s="190"/>
      <c r="H38" s="59"/>
      <c r="I38" s="181">
        <f t="shared" si="2"/>
        <v>0</v>
      </c>
      <c r="J38" s="195"/>
    </row>
    <row r="39" spans="1:10" ht="15">
      <c r="A39" s="182">
        <v>36</v>
      </c>
      <c r="B39" s="43" t="str">
        <f t="shared" si="3"/>
        <v>9030224</v>
      </c>
      <c r="C39" s="43" t="s">
        <v>513</v>
      </c>
      <c r="D39" s="183" t="str">
        <f t="shared" si="4"/>
        <v>KANTA SIĆ 12L - KOM</v>
      </c>
      <c r="E39" s="80">
        <v>85</v>
      </c>
      <c r="F39" s="86"/>
      <c r="G39" s="190"/>
      <c r="H39" s="59"/>
      <c r="I39" s="181">
        <f t="shared" si="2"/>
        <v>0</v>
      </c>
      <c r="J39" s="195"/>
    </row>
    <row r="40" spans="1:10" ht="15">
      <c r="A40" s="178">
        <v>37</v>
      </c>
      <c r="B40" s="43" t="str">
        <f t="shared" si="3"/>
        <v>9030239</v>
      </c>
      <c r="C40" s="43" t="s">
        <v>523</v>
      </c>
      <c r="D40" s="183" t="str">
        <f t="shared" si="4"/>
        <v>KRPA ECO63 VLIES CRVENA 1/1 - KOM</v>
      </c>
      <c r="E40" s="80">
        <v>210</v>
      </c>
      <c r="F40" s="86"/>
      <c r="G40" s="190"/>
      <c r="H40" s="59"/>
      <c r="I40" s="181">
        <f t="shared" si="2"/>
        <v>0</v>
      </c>
      <c r="J40" s="195"/>
    </row>
    <row r="41" spans="1:10" ht="15">
      <c r="A41" s="182">
        <v>38</v>
      </c>
      <c r="B41" s="43" t="str">
        <f t="shared" si="3"/>
        <v>9030072</v>
      </c>
      <c r="C41" s="43" t="s">
        <v>245</v>
      </c>
      <c r="D41" s="183" t="str">
        <f t="shared" si="4"/>
        <v>KRPA MAGIČNA 40x40 NAMJEŠTAJ - KOM</v>
      </c>
      <c r="E41" s="80">
        <v>345</v>
      </c>
      <c r="F41" s="86"/>
      <c r="G41" s="190"/>
      <c r="H41" s="59"/>
      <c r="I41" s="181">
        <f t="shared" si="2"/>
        <v>0</v>
      </c>
      <c r="J41" s="195"/>
    </row>
    <row r="42" spans="1:10" ht="15">
      <c r="A42" s="182">
        <v>39</v>
      </c>
      <c r="B42" s="43" t="str">
        <f t="shared" si="3"/>
        <v>9030144</v>
      </c>
      <c r="C42" s="43" t="s">
        <v>493</v>
      </c>
      <c r="D42" s="183" t="str">
        <f t="shared" si="4"/>
        <v>KRPA MIKROFIBRA 38x38 CM PLA/ŽUT/CRV/ZEL - KOM</v>
      </c>
      <c r="E42" s="80">
        <v>2423</v>
      </c>
      <c r="F42" s="86"/>
      <c r="G42" s="190"/>
      <c r="H42" s="59"/>
      <c r="I42" s="181">
        <f t="shared" si="2"/>
        <v>0</v>
      </c>
      <c r="J42" s="195"/>
    </row>
    <row r="43" spans="1:10" ht="15">
      <c r="A43" s="182">
        <v>40</v>
      </c>
      <c r="B43" s="43" t="str">
        <f t="shared" si="3"/>
        <v>9030151</v>
      </c>
      <c r="C43" s="43" t="s">
        <v>272</v>
      </c>
      <c r="D43" s="183" t="str">
        <f t="shared" si="4"/>
        <v>KRPA MIKROFIBRA 50x60cm - KOM</v>
      </c>
      <c r="E43" s="80">
        <v>127</v>
      </c>
      <c r="F43" s="86"/>
      <c r="G43" s="190"/>
      <c r="H43" s="59"/>
      <c r="I43" s="181">
        <f t="shared" si="2"/>
        <v>0</v>
      </c>
      <c r="J43" s="195"/>
    </row>
    <row r="44" spans="1:10" ht="15">
      <c r="A44" s="182">
        <v>41</v>
      </c>
      <c r="B44" s="43" t="str">
        <f t="shared" si="3"/>
        <v>9030095</v>
      </c>
      <c r="C44" s="43" t="s">
        <v>479</v>
      </c>
      <c r="D44" s="183" t="str">
        <f t="shared" si="4"/>
        <v>KRPA MIKROVLAKNA 40X40 CRVENA - KOM</v>
      </c>
      <c r="E44" s="80">
        <v>10</v>
      </c>
      <c r="F44" s="86"/>
      <c r="G44" s="190"/>
      <c r="H44" s="59"/>
      <c r="I44" s="181">
        <f t="shared" si="2"/>
        <v>0</v>
      </c>
      <c r="J44" s="195"/>
    </row>
    <row r="45" spans="1:10" ht="15">
      <c r="A45" s="182">
        <v>42</v>
      </c>
      <c r="B45" s="43" t="str">
        <f t="shared" si="3"/>
        <v>9030096</v>
      </c>
      <c r="C45" s="43" t="s">
        <v>480</v>
      </c>
      <c r="D45" s="183" t="str">
        <f t="shared" si="4"/>
        <v>KRPA MIKROVLAKNA 40X40 PLAVA - KOM</v>
      </c>
      <c r="E45" s="80">
        <v>10</v>
      </c>
      <c r="F45" s="86"/>
      <c r="G45" s="190"/>
      <c r="H45" s="59"/>
      <c r="I45" s="181">
        <f t="shared" si="2"/>
        <v>0</v>
      </c>
      <c r="J45" s="195"/>
    </row>
    <row r="46" spans="1:10" ht="15">
      <c r="A46" s="182">
        <v>43</v>
      </c>
      <c r="B46" s="43" t="str">
        <f t="shared" si="3"/>
        <v>9030097</v>
      </c>
      <c r="C46" s="43" t="s">
        <v>481</v>
      </c>
      <c r="D46" s="183" t="str">
        <f t="shared" si="4"/>
        <v>KRPA MIKROVLAKNA 40X40 ZELENA - KOM</v>
      </c>
      <c r="E46" s="80">
        <v>10</v>
      </c>
      <c r="F46" s="86"/>
      <c r="G46" s="190"/>
      <c r="H46" s="59"/>
      <c r="I46" s="181">
        <f t="shared" si="2"/>
        <v>0</v>
      </c>
      <c r="J46" s="195"/>
    </row>
    <row r="47" spans="1:10" ht="15">
      <c r="A47" s="182">
        <v>44</v>
      </c>
      <c r="B47" s="43" t="str">
        <f t="shared" si="3"/>
        <v>9030098</v>
      </c>
      <c r="C47" s="43" t="s">
        <v>482</v>
      </c>
      <c r="D47" s="183" t="str">
        <f t="shared" si="4"/>
        <v>KRPA MIKROVLAKNA 40X40 ŽUTA - KOM</v>
      </c>
      <c r="E47" s="80">
        <v>40</v>
      </c>
      <c r="F47" s="86"/>
      <c r="G47" s="190"/>
      <c r="H47" s="59"/>
      <c r="I47" s="181">
        <f t="shared" si="2"/>
        <v>0</v>
      </c>
      <c r="J47" s="195"/>
    </row>
    <row r="48" spans="1:10" ht="15">
      <c r="A48" s="182">
        <v>45</v>
      </c>
      <c r="B48" s="43" t="str">
        <f t="shared" si="3"/>
        <v>9030201</v>
      </c>
      <c r="C48" s="43" t="s">
        <v>293</v>
      </c>
      <c r="D48" s="183" t="str">
        <f t="shared" si="4"/>
        <v>KRPA MIKROVLAKNA CRVENA MTB 1/1 - KOM</v>
      </c>
      <c r="E48" s="80">
        <v>230</v>
      </c>
      <c r="F48" s="86"/>
      <c r="G48" s="190"/>
      <c r="H48" s="59"/>
      <c r="I48" s="181">
        <f t="shared" si="2"/>
        <v>0</v>
      </c>
      <c r="J48" s="195"/>
    </row>
    <row r="49" spans="1:10" ht="15">
      <c r="A49" s="178">
        <v>46</v>
      </c>
      <c r="B49" s="43" t="str">
        <f t="shared" si="3"/>
        <v>9030124</v>
      </c>
      <c r="C49" s="43" t="s">
        <v>256</v>
      </c>
      <c r="D49" s="183" t="str">
        <f t="shared" si="4"/>
        <v>KRPA PVA MICRO CRVENA 35x38 cm - KOM</v>
      </c>
      <c r="E49" s="80">
        <v>345</v>
      </c>
      <c r="F49" s="86"/>
      <c r="G49" s="190"/>
      <c r="H49" s="59"/>
      <c r="I49" s="181">
        <f t="shared" si="2"/>
        <v>0</v>
      </c>
      <c r="J49" s="195"/>
    </row>
    <row r="50" spans="1:10" ht="15">
      <c r="A50" s="182">
        <v>47</v>
      </c>
      <c r="B50" s="43" t="str">
        <f t="shared" si="3"/>
        <v>9030123</v>
      </c>
      <c r="C50" s="43" t="s">
        <v>255</v>
      </c>
      <c r="D50" s="183" t="str">
        <f t="shared" si="4"/>
        <v>KRPA PVA MICRO PLAVA 35x38 cm - KOM</v>
      </c>
      <c r="E50" s="80">
        <v>490</v>
      </c>
      <c r="F50" s="86"/>
      <c r="G50" s="190"/>
      <c r="H50" s="59"/>
      <c r="I50" s="181">
        <f t="shared" si="2"/>
        <v>0</v>
      </c>
      <c r="J50" s="195"/>
    </row>
    <row r="51" spans="1:10" ht="15">
      <c r="A51" s="182">
        <v>48</v>
      </c>
      <c r="B51" s="43" t="str">
        <f t="shared" si="3"/>
        <v>9030125</v>
      </c>
      <c r="C51" s="43" t="s">
        <v>257</v>
      </c>
      <c r="D51" s="183" t="str">
        <f t="shared" si="4"/>
        <v>KRPA PVA MICRO ZELENA 35x38CM - KOM</v>
      </c>
      <c r="E51" s="80">
        <v>304</v>
      </c>
      <c r="F51" s="86"/>
      <c r="G51" s="190"/>
      <c r="H51" s="59"/>
      <c r="I51" s="181">
        <f t="shared" si="2"/>
        <v>0</v>
      </c>
      <c r="J51" s="195"/>
    </row>
    <row r="52" spans="1:10" ht="15">
      <c r="A52" s="182">
        <v>49</v>
      </c>
      <c r="B52" s="43" t="str">
        <f t="shared" si="3"/>
        <v>9030126</v>
      </c>
      <c r="C52" s="43" t="s">
        <v>258</v>
      </c>
      <c r="D52" s="183" t="str">
        <f t="shared" si="4"/>
        <v>KRPA PVA MICRO ŽUTA 35x38 cm - KOM</v>
      </c>
      <c r="E52" s="80">
        <v>912</v>
      </c>
      <c r="F52" s="86"/>
      <c r="G52" s="190"/>
      <c r="H52" s="59"/>
      <c r="I52" s="181">
        <f t="shared" si="2"/>
        <v>0</v>
      </c>
      <c r="J52" s="195"/>
    </row>
    <row r="53" spans="1:10" ht="15">
      <c r="A53" s="182">
        <v>50</v>
      </c>
      <c r="B53" s="43" t="str">
        <f t="shared" si="3"/>
        <v>9030084</v>
      </c>
      <c r="C53" s="43" t="s">
        <v>476</v>
      </c>
      <c r="D53" s="183" t="str">
        <f t="shared" si="4"/>
        <v>KRPA SPUŽ. ŽUTA (10 KOM) - PAK</v>
      </c>
      <c r="E53" s="80">
        <v>5</v>
      </c>
      <c r="F53" s="86"/>
      <c r="G53" s="190"/>
      <c r="H53" s="59"/>
      <c r="I53" s="181">
        <f t="shared" si="2"/>
        <v>0</v>
      </c>
      <c r="J53" s="195"/>
    </row>
    <row r="54" spans="1:10" ht="15">
      <c r="A54" s="182">
        <v>51</v>
      </c>
      <c r="B54" s="43" t="str">
        <f t="shared" si="3"/>
        <v>9030011</v>
      </c>
      <c r="C54" s="43" t="s">
        <v>217</v>
      </c>
      <c r="D54" s="183" t="str">
        <f t="shared" si="4"/>
        <v>KRPA SPUŽVASTA 1/1 30x45 BAR - KOM</v>
      </c>
      <c r="E54" s="80">
        <v>12</v>
      </c>
      <c r="F54" s="86"/>
      <c r="G54" s="190"/>
      <c r="H54" s="59"/>
      <c r="I54" s="181">
        <f t="shared" si="2"/>
        <v>0</v>
      </c>
      <c r="J54" s="195"/>
    </row>
    <row r="55" spans="1:10" ht="15">
      <c r="A55" s="182">
        <v>52</v>
      </c>
      <c r="B55" s="43" t="str">
        <f t="shared" si="3"/>
        <v>9030012</v>
      </c>
      <c r="C55" s="43" t="s">
        <v>218</v>
      </c>
      <c r="D55" s="183" t="str">
        <f t="shared" si="4"/>
        <v>KRPA SPUŽVASTA 3/1 - PAK</v>
      </c>
      <c r="E55" s="80">
        <v>692</v>
      </c>
      <c r="F55" s="86"/>
      <c r="G55" s="190"/>
      <c r="H55" s="59"/>
      <c r="I55" s="181">
        <f t="shared" si="2"/>
        <v>0</v>
      </c>
      <c r="J55" s="195"/>
    </row>
    <row r="56" spans="1:10" ht="15">
      <c r="A56" s="182">
        <v>53</v>
      </c>
      <c r="B56" s="43" t="str">
        <f t="shared" si="3"/>
        <v>9030013</v>
      </c>
      <c r="C56" s="43" t="s">
        <v>219</v>
      </c>
      <c r="D56" s="183" t="str">
        <f t="shared" si="4"/>
        <v>KRPA SPUŽVASTA 3/1 VILEDA - KOM</v>
      </c>
      <c r="E56" s="80">
        <v>495</v>
      </c>
      <c r="F56" s="86"/>
      <c r="G56" s="190"/>
      <c r="H56" s="59"/>
      <c r="I56" s="181">
        <f t="shared" si="2"/>
        <v>0</v>
      </c>
      <c r="J56" s="195"/>
    </row>
    <row r="57" spans="1:10" ht="15">
      <c r="A57" s="182">
        <v>54</v>
      </c>
      <c r="B57" s="43" t="str">
        <f t="shared" si="3"/>
        <v>9030231</v>
      </c>
      <c r="C57" s="43" t="s">
        <v>520</v>
      </c>
      <c r="D57" s="183" t="str">
        <f t="shared" si="4"/>
        <v>KRPA SPUŽVASTA 5/1 - KOM</v>
      </c>
      <c r="E57" s="80">
        <v>30</v>
      </c>
      <c r="F57" s="86"/>
      <c r="G57" s="190"/>
      <c r="H57" s="59"/>
      <c r="I57" s="181">
        <f t="shared" si="2"/>
        <v>0</v>
      </c>
      <c r="J57" s="195"/>
    </row>
    <row r="58" spans="1:10" ht="15">
      <c r="A58" s="178">
        <v>55</v>
      </c>
      <c r="B58" s="43" t="str">
        <f t="shared" si="3"/>
        <v>9030071</v>
      </c>
      <c r="C58" s="43" t="s">
        <v>244</v>
      </c>
      <c r="D58" s="183" t="str">
        <f t="shared" si="4"/>
        <v>KRPA TANA SOFT 35X40CM - CRVENA - KOM</v>
      </c>
      <c r="E58" s="80">
        <v>620</v>
      </c>
      <c r="F58" s="86"/>
      <c r="G58" s="190"/>
      <c r="H58" s="59"/>
      <c r="I58" s="181">
        <f t="shared" si="2"/>
        <v>0</v>
      </c>
      <c r="J58" s="195"/>
    </row>
    <row r="59" spans="1:10" ht="15">
      <c r="A59" s="182">
        <v>56</v>
      </c>
      <c r="B59" s="43" t="str">
        <f t="shared" si="3"/>
        <v>9030069</v>
      </c>
      <c r="C59" s="43" t="s">
        <v>242</v>
      </c>
      <c r="D59" s="183" t="str">
        <f t="shared" si="4"/>
        <v>KRPA TANA SOFT 35x40cm - PLAVA - KOM</v>
      </c>
      <c r="E59" s="80">
        <v>330</v>
      </c>
      <c r="F59" s="86"/>
      <c r="G59" s="190"/>
      <c r="H59" s="59"/>
      <c r="I59" s="181">
        <f t="shared" si="2"/>
        <v>0</v>
      </c>
      <c r="J59" s="195"/>
    </row>
    <row r="60" spans="1:10" ht="15">
      <c r="A60" s="182">
        <v>57</v>
      </c>
      <c r="B60" s="43" t="str">
        <f t="shared" si="3"/>
        <v>9030070</v>
      </c>
      <c r="C60" s="43" t="s">
        <v>243</v>
      </c>
      <c r="D60" s="183" t="str">
        <f t="shared" si="4"/>
        <v>KRPA TANA SOFT 35x40cm - ŠUTA - KOM</v>
      </c>
      <c r="E60" s="80">
        <v>1590</v>
      </c>
      <c r="F60" s="86"/>
      <c r="G60" s="190"/>
      <c r="H60" s="59"/>
      <c r="I60" s="181">
        <f t="shared" si="2"/>
        <v>0</v>
      </c>
      <c r="J60" s="195"/>
    </row>
    <row r="61" spans="1:10" ht="15">
      <c r="A61" s="182">
        <v>58</v>
      </c>
      <c r="B61" s="43" t="str">
        <f t="shared" si="3"/>
        <v>9030133</v>
      </c>
      <c r="C61" s="43" t="s">
        <v>490</v>
      </c>
      <c r="D61" s="183" t="str">
        <f t="shared" si="4"/>
        <v>KRPA ZA KUĆANSTVO 38x40 CRV/ŽUT/PLA/ZEL - KOM</v>
      </c>
      <c r="E61" s="80">
        <v>8448</v>
      </c>
      <c r="F61" s="86"/>
      <c r="G61" s="190"/>
      <c r="H61" s="59"/>
      <c r="I61" s="181">
        <f t="shared" si="2"/>
        <v>0</v>
      </c>
      <c r="J61" s="195"/>
    </row>
    <row r="62" spans="1:10" ht="15">
      <c r="A62" s="182">
        <v>59</v>
      </c>
      <c r="B62" s="43" t="str">
        <f t="shared" si="3"/>
        <v>9030079</v>
      </c>
      <c r="C62" s="43" t="s">
        <v>249</v>
      </c>
      <c r="D62" s="183" t="str">
        <f t="shared" si="4"/>
        <v>KRPA ZA POD 50X60 PAMUČNE - KOM</v>
      </c>
      <c r="E62" s="80">
        <v>451</v>
      </c>
      <c r="F62" s="86"/>
      <c r="G62" s="190"/>
      <c r="H62" s="59"/>
      <c r="I62" s="181">
        <f t="shared" si="2"/>
        <v>0</v>
      </c>
      <c r="J62" s="195"/>
    </row>
    <row r="63" spans="1:10" ht="15">
      <c r="A63" s="182">
        <v>60</v>
      </c>
      <c r="B63" s="43" t="str">
        <f t="shared" si="3"/>
        <v>9030221</v>
      </c>
      <c r="C63" s="43" t="s">
        <v>512</v>
      </c>
      <c r="D63" s="183" t="str">
        <f t="shared" si="4"/>
        <v>KRPA ZA POD 50x70 PAMUČNA - KOM</v>
      </c>
      <c r="E63" s="80">
        <v>264</v>
      </c>
      <c r="F63" s="86"/>
      <c r="G63" s="190"/>
      <c r="H63" s="59"/>
      <c r="I63" s="181">
        <f t="shared" si="2"/>
        <v>0</v>
      </c>
      <c r="J63" s="195"/>
    </row>
    <row r="64" spans="1:10" ht="15">
      <c r="A64" s="182">
        <v>61</v>
      </c>
      <c r="B64" s="43" t="str">
        <f t="shared" si="3"/>
        <v>9030116</v>
      </c>
      <c r="C64" s="43" t="s">
        <v>487</v>
      </c>
      <c r="D64" s="183" t="str">
        <f t="shared" si="4"/>
        <v>KRPA ZA POD-RIAL 2/1 - KOM</v>
      </c>
      <c r="E64" s="80">
        <v>60</v>
      </c>
      <c r="F64" s="86"/>
      <c r="G64" s="190"/>
      <c r="H64" s="59"/>
      <c r="I64" s="181">
        <f t="shared" si="2"/>
        <v>0</v>
      </c>
      <c r="J64" s="195"/>
    </row>
    <row r="65" spans="1:10" ht="15">
      <c r="A65" s="182">
        <v>62</v>
      </c>
      <c r="B65" s="43" t="str">
        <f t="shared" si="3"/>
        <v>9030017</v>
      </c>
      <c r="C65" s="43" t="s">
        <v>222</v>
      </c>
      <c r="D65" s="183" t="str">
        <f t="shared" si="4"/>
        <v>LOPATICA ZA SMEČE OBIČNA - KOM</v>
      </c>
      <c r="E65" s="80">
        <v>217</v>
      </c>
      <c r="F65" s="86"/>
      <c r="G65" s="190"/>
      <c r="H65" s="59"/>
      <c r="I65" s="181">
        <f t="shared" si="2"/>
        <v>0</v>
      </c>
      <c r="J65" s="195"/>
    </row>
    <row r="66" spans="1:10" ht="15">
      <c r="A66" s="182">
        <v>63</v>
      </c>
      <c r="B66" s="43" t="str">
        <f t="shared" si="3"/>
        <v>9030016</v>
      </c>
      <c r="C66" s="43" t="s">
        <v>221</v>
      </c>
      <c r="D66" s="183" t="str">
        <f t="shared" si="4"/>
        <v>LOPATICA ZA SMEČE S DRŠKOM - KOM</v>
      </c>
      <c r="E66" s="80">
        <v>176</v>
      </c>
      <c r="F66" s="86"/>
      <c r="G66" s="190"/>
      <c r="H66" s="59"/>
      <c r="I66" s="181">
        <f t="shared" si="2"/>
        <v>0</v>
      </c>
      <c r="J66" s="195"/>
    </row>
    <row r="67" spans="1:10" ht="15">
      <c r="A67" s="178">
        <v>64</v>
      </c>
      <c r="B67" s="43" t="str">
        <f t="shared" si="3"/>
        <v>9030048</v>
      </c>
      <c r="C67" s="43" t="s">
        <v>232</v>
      </c>
      <c r="D67" s="183" t="str">
        <f t="shared" si="4"/>
        <v>LOPATICA ZA SMEČE S DRŠKOM SAVITLJIVOM - KOM</v>
      </c>
      <c r="E67" s="80">
        <v>102</v>
      </c>
      <c r="F67" s="86"/>
      <c r="G67" s="190"/>
      <c r="H67" s="59"/>
      <c r="I67" s="181">
        <f t="shared" si="2"/>
        <v>0</v>
      </c>
      <c r="J67" s="195"/>
    </row>
    <row r="68" spans="1:10" ht="15">
      <c r="A68" s="182">
        <v>65</v>
      </c>
      <c r="B68" s="43" t="str">
        <f aca="true" t="shared" si="5" ref="B68:B99">LEFT(C68,7)</f>
        <v>9030018</v>
      </c>
      <c r="C68" s="43" t="s">
        <v>223</v>
      </c>
      <c r="D68" s="183" t="str">
        <f aca="true" t="shared" si="6" ref="D68:D99">RIGHT(C68,LEN(C68)-FIND("-",C68)-1)</f>
        <v>LOPATICA ZA SMEČE S GUMOM - KOM</v>
      </c>
      <c r="E68" s="80">
        <v>147</v>
      </c>
      <c r="F68" s="86"/>
      <c r="G68" s="190"/>
      <c r="H68" s="59"/>
      <c r="I68" s="181">
        <f t="shared" si="2"/>
        <v>0</v>
      </c>
      <c r="J68" s="195"/>
    </row>
    <row r="69" spans="1:10" ht="15">
      <c r="A69" s="182">
        <v>66</v>
      </c>
      <c r="B69" s="43" t="str">
        <f t="shared" si="5"/>
        <v>9030005</v>
      </c>
      <c r="C69" s="43" t="s">
        <v>215</v>
      </c>
      <c r="D69" s="183" t="str">
        <f t="shared" si="6"/>
        <v>LOPATICA ZA SMEĆE S GUMENIM RUBOM - KOM</v>
      </c>
      <c r="E69" s="80">
        <v>292</v>
      </c>
      <c r="F69" s="86"/>
      <c r="G69" s="190"/>
      <c r="H69" s="59"/>
      <c r="I69" s="181">
        <f aca="true" t="shared" si="7" ref="I69:I132">E69*F69</f>
        <v>0</v>
      </c>
      <c r="J69" s="195"/>
    </row>
    <row r="70" spans="1:10" ht="15">
      <c r="A70" s="182">
        <v>67</v>
      </c>
      <c r="B70" s="43" t="str">
        <f t="shared" si="5"/>
        <v>9030055</v>
      </c>
      <c r="C70" s="43" t="s">
        <v>235</v>
      </c>
      <c r="D70" s="183" t="str">
        <f t="shared" si="6"/>
        <v>LOPATICA ZA SMEĆE SA DRŠKOM - KOM</v>
      </c>
      <c r="E70" s="80">
        <v>22</v>
      </c>
      <c r="F70" s="86"/>
      <c r="G70" s="190"/>
      <c r="H70" s="59"/>
      <c r="I70" s="181">
        <f t="shared" si="7"/>
        <v>0</v>
      </c>
      <c r="J70" s="195"/>
    </row>
    <row r="71" spans="1:10" ht="15">
      <c r="A71" s="182">
        <v>68</v>
      </c>
      <c r="B71" s="43" t="str">
        <f t="shared" si="5"/>
        <v>9030049</v>
      </c>
      <c r="C71" s="43" t="s">
        <v>233</v>
      </c>
      <c r="D71" s="183" t="str">
        <f t="shared" si="6"/>
        <v>METLA ALEGRA - KOM</v>
      </c>
      <c r="E71" s="80">
        <v>443</v>
      </c>
      <c r="F71" s="86"/>
      <c r="G71" s="190"/>
      <c r="H71" s="59"/>
      <c r="I71" s="181">
        <f t="shared" si="7"/>
        <v>0</v>
      </c>
      <c r="J71" s="195"/>
    </row>
    <row r="72" spans="1:10" ht="15">
      <c r="A72" s="182">
        <v>69</v>
      </c>
      <c r="B72" s="43" t="str">
        <f t="shared" si="5"/>
        <v>9030006</v>
      </c>
      <c r="C72" s="43" t="s">
        <v>216</v>
      </c>
      <c r="D72" s="183" t="str">
        <f t="shared" si="6"/>
        <v>METLA HELENA BASSA PARIGINA - KOM</v>
      </c>
      <c r="E72" s="80">
        <v>142</v>
      </c>
      <c r="F72" s="86"/>
      <c r="G72" s="190"/>
      <c r="H72" s="59"/>
      <c r="I72" s="181">
        <f t="shared" si="7"/>
        <v>0</v>
      </c>
      <c r="J72" s="195"/>
    </row>
    <row r="73" spans="1:10" ht="15">
      <c r="A73" s="182">
        <v>70</v>
      </c>
      <c r="B73" s="43" t="str">
        <f t="shared" si="5"/>
        <v>9030021</v>
      </c>
      <c r="C73" s="43" t="s">
        <v>456</v>
      </c>
      <c r="D73" s="183" t="str">
        <f t="shared" si="6"/>
        <v>METLA HELENA PARTVIŠ - KOM</v>
      </c>
      <c r="E73" s="80">
        <v>1</v>
      </c>
      <c r="F73" s="86"/>
      <c r="G73" s="190"/>
      <c r="H73" s="59"/>
      <c r="I73" s="181">
        <f t="shared" si="7"/>
        <v>0</v>
      </c>
      <c r="J73" s="195"/>
    </row>
    <row r="74" spans="1:10" ht="15">
      <c r="A74" s="182">
        <v>71</v>
      </c>
      <c r="B74" s="43" t="str">
        <f t="shared" si="5"/>
        <v>9030020</v>
      </c>
      <c r="C74" s="43" t="s">
        <v>224</v>
      </c>
      <c r="D74" s="183" t="str">
        <f t="shared" si="6"/>
        <v>METLA SA DRŠKOM VILEDA OUTDOR (VANJSKA) - KOM</v>
      </c>
      <c r="E74" s="80">
        <v>3</v>
      </c>
      <c r="F74" s="86"/>
      <c r="G74" s="190"/>
      <c r="H74" s="59"/>
      <c r="I74" s="181">
        <f t="shared" si="7"/>
        <v>0</v>
      </c>
      <c r="J74" s="195"/>
    </row>
    <row r="75" spans="1:10" ht="15">
      <c r="A75" s="182">
        <v>72</v>
      </c>
      <c r="B75" s="43" t="str">
        <f t="shared" si="5"/>
        <v>9030023</v>
      </c>
      <c r="C75" s="43" t="s">
        <v>225</v>
      </c>
      <c r="D75" s="183" t="str">
        <f t="shared" si="6"/>
        <v>METLA SIRAK - KOM</v>
      </c>
      <c r="E75" s="80">
        <v>162</v>
      </c>
      <c r="F75" s="86"/>
      <c r="G75" s="190"/>
      <c r="H75" s="59"/>
      <c r="I75" s="181">
        <f t="shared" si="7"/>
        <v>0</v>
      </c>
      <c r="J75" s="195"/>
    </row>
    <row r="76" spans="1:10" ht="15">
      <c r="A76" s="178">
        <v>73</v>
      </c>
      <c r="B76" s="43" t="str">
        <f t="shared" si="5"/>
        <v>9030019</v>
      </c>
      <c r="C76" s="43" t="s">
        <v>455</v>
      </c>
      <c r="D76" s="183" t="str">
        <f t="shared" si="6"/>
        <v>METLA SOBNA PARTVIŠ - KOM</v>
      </c>
      <c r="E76" s="80">
        <v>216</v>
      </c>
      <c r="F76" s="86"/>
      <c r="G76" s="190"/>
      <c r="H76" s="59"/>
      <c r="I76" s="181">
        <f t="shared" si="7"/>
        <v>0</v>
      </c>
      <c r="J76" s="195"/>
    </row>
    <row r="77" spans="1:10" ht="15">
      <c r="A77" s="182">
        <v>74</v>
      </c>
      <c r="B77" s="43" t="str">
        <f t="shared" si="5"/>
        <v>9030141</v>
      </c>
      <c r="C77" s="43" t="s">
        <v>492</v>
      </c>
      <c r="D77" s="183" t="str">
        <f t="shared" si="6"/>
        <v>METLA SOBNA PVC - KOM</v>
      </c>
      <c r="E77" s="80">
        <v>482</v>
      </c>
      <c r="F77" s="86"/>
      <c r="G77" s="190"/>
      <c r="H77" s="59"/>
      <c r="I77" s="181">
        <f t="shared" si="7"/>
        <v>0</v>
      </c>
      <c r="J77" s="195"/>
    </row>
    <row r="78" spans="1:10" ht="15">
      <c r="A78" s="182">
        <v>75</v>
      </c>
      <c r="B78" s="43" t="str">
        <f t="shared" si="5"/>
        <v>9030022</v>
      </c>
      <c r="C78" s="43" t="s">
        <v>457</v>
      </c>
      <c r="D78" s="183" t="str">
        <f t="shared" si="6"/>
        <v>METLA ZA EKSTERIJERE PVC - KOM</v>
      </c>
      <c r="E78" s="80">
        <v>25</v>
      </c>
      <c r="F78" s="86"/>
      <c r="G78" s="190"/>
      <c r="H78" s="59"/>
      <c r="I78" s="181">
        <f t="shared" si="7"/>
        <v>0</v>
      </c>
      <c r="J78" s="195"/>
    </row>
    <row r="79" spans="1:10" ht="15">
      <c r="A79" s="182">
        <v>76</v>
      </c>
      <c r="B79" s="43" t="str">
        <f t="shared" si="5"/>
        <v>9030143</v>
      </c>
      <c r="C79" s="43" t="s">
        <v>267</v>
      </c>
      <c r="D79" s="183" t="str">
        <f t="shared" si="6"/>
        <v>METLA ZA INTERIJERE SOBNA - KOM</v>
      </c>
      <c r="E79" s="80">
        <v>611</v>
      </c>
      <c r="F79" s="86"/>
      <c r="G79" s="190"/>
      <c r="H79" s="59"/>
      <c r="I79" s="181">
        <f t="shared" si="7"/>
        <v>0</v>
      </c>
      <c r="J79" s="195"/>
    </row>
    <row r="80" spans="1:10" ht="15">
      <c r="A80" s="182">
        <v>77</v>
      </c>
      <c r="B80" s="43" t="str">
        <f t="shared" si="5"/>
        <v>9030195</v>
      </c>
      <c r="C80" s="43" t="s">
        <v>507</v>
      </c>
      <c r="D80" s="183" t="str">
        <f t="shared" si="6"/>
        <v>METLA ZA SOBNA PVC SAGGINA DS4 - KOM</v>
      </c>
      <c r="E80" s="80">
        <v>4</v>
      </c>
      <c r="F80" s="86"/>
      <c r="G80" s="190"/>
      <c r="H80" s="59"/>
      <c r="I80" s="181">
        <f t="shared" si="7"/>
        <v>0</v>
      </c>
      <c r="J80" s="195"/>
    </row>
    <row r="81" spans="1:10" ht="15">
      <c r="A81" s="182">
        <v>78</v>
      </c>
      <c r="B81" s="43" t="str">
        <f t="shared" si="5"/>
        <v>9030026</v>
      </c>
      <c r="C81" s="43" t="s">
        <v>226</v>
      </c>
      <c r="D81" s="183" t="str">
        <f t="shared" si="6"/>
        <v>MOČO KANTA S MREŽICOM - KOM</v>
      </c>
      <c r="E81" s="80">
        <v>40</v>
      </c>
      <c r="F81" s="86"/>
      <c r="G81" s="190"/>
      <c r="H81" s="59"/>
      <c r="I81" s="181">
        <f t="shared" si="7"/>
        <v>0</v>
      </c>
      <c r="J81" s="195"/>
    </row>
    <row r="82" spans="1:10" ht="15">
      <c r="A82" s="182">
        <v>79</v>
      </c>
      <c r="B82" s="43" t="str">
        <f t="shared" si="5"/>
        <v>9030027</v>
      </c>
      <c r="C82" s="43" t="s">
        <v>458</v>
      </c>
      <c r="D82" s="183" t="str">
        <f t="shared" si="6"/>
        <v>MOČO NASTAVAK - KOM</v>
      </c>
      <c r="E82" s="80">
        <v>63</v>
      </c>
      <c r="F82" s="86"/>
      <c r="G82" s="190"/>
      <c r="H82" s="59"/>
      <c r="I82" s="181">
        <f t="shared" si="7"/>
        <v>0</v>
      </c>
      <c r="J82" s="195"/>
    </row>
    <row r="83" spans="1:10" ht="15">
      <c r="A83" s="182">
        <v>80</v>
      </c>
      <c r="B83" s="43" t="str">
        <f t="shared" si="5"/>
        <v>9030145</v>
      </c>
      <c r="C83" s="43" t="s">
        <v>268</v>
      </c>
      <c r="D83" s="183" t="str">
        <f t="shared" si="6"/>
        <v>MOČO NASTAVAK PAMUČNI 220G - KOM</v>
      </c>
      <c r="E83" s="80">
        <v>34</v>
      </c>
      <c r="F83" s="86"/>
      <c r="G83" s="190"/>
      <c r="H83" s="59"/>
      <c r="I83" s="181">
        <f t="shared" si="7"/>
        <v>0</v>
      </c>
      <c r="J83" s="195"/>
    </row>
    <row r="84" spans="1:10" ht="15">
      <c r="A84" s="182">
        <v>81</v>
      </c>
      <c r="B84" s="43" t="str">
        <f t="shared" si="5"/>
        <v>9030028</v>
      </c>
      <c r="C84" s="43" t="s">
        <v>227</v>
      </c>
      <c r="D84" s="183" t="str">
        <f t="shared" si="6"/>
        <v>MOČO NASTAVAK PAMUČNI 300g - KOM</v>
      </c>
      <c r="E84" s="80">
        <v>130</v>
      </c>
      <c r="F84" s="86"/>
      <c r="G84" s="190"/>
      <c r="H84" s="59"/>
      <c r="I84" s="181">
        <f t="shared" si="7"/>
        <v>0</v>
      </c>
      <c r="J84" s="195"/>
    </row>
    <row r="85" spans="1:10" ht="15">
      <c r="A85" s="178">
        <v>82</v>
      </c>
      <c r="B85" s="43" t="str">
        <f t="shared" si="5"/>
        <v>9030030</v>
      </c>
      <c r="C85" s="43" t="s">
        <v>228</v>
      </c>
      <c r="D85" s="183" t="str">
        <f t="shared" si="6"/>
        <v>MOČO NASTAVAK ŠPAGA PAMUČNI - KOM</v>
      </c>
      <c r="E85" s="80">
        <v>203</v>
      </c>
      <c r="F85" s="86"/>
      <c r="G85" s="190"/>
      <c r="H85" s="59"/>
      <c r="I85" s="181">
        <f t="shared" si="7"/>
        <v>0</v>
      </c>
      <c r="J85" s="195"/>
    </row>
    <row r="86" spans="1:10" ht="15">
      <c r="A86" s="182">
        <v>83</v>
      </c>
      <c r="B86" s="43" t="str">
        <f t="shared" si="5"/>
        <v>9030190</v>
      </c>
      <c r="C86" s="43" t="s">
        <v>290</v>
      </c>
      <c r="D86" s="183" t="str">
        <f t="shared" si="6"/>
        <v>MOČO RESE 240G PAMUK - KOM</v>
      </c>
      <c r="E86" s="80">
        <v>129</v>
      </c>
      <c r="F86" s="86"/>
      <c r="G86" s="190"/>
      <c r="H86" s="59"/>
      <c r="I86" s="181">
        <f t="shared" si="7"/>
        <v>0</v>
      </c>
      <c r="J86" s="195"/>
    </row>
    <row r="87" spans="1:10" ht="15">
      <c r="A87" s="182">
        <v>84</v>
      </c>
      <c r="B87" s="43" t="str">
        <f t="shared" si="5"/>
        <v>9030172</v>
      </c>
      <c r="C87" s="43" t="s">
        <v>282</v>
      </c>
      <c r="D87" s="183" t="str">
        <f t="shared" si="6"/>
        <v>MOČO VILEDA RESE - KOM</v>
      </c>
      <c r="E87" s="80">
        <v>196</v>
      </c>
      <c r="F87" s="86"/>
      <c r="G87" s="190"/>
      <c r="H87" s="59"/>
      <c r="I87" s="181">
        <f t="shared" si="7"/>
        <v>0</v>
      </c>
      <c r="J87" s="195"/>
    </row>
    <row r="88" spans="1:10" ht="15">
      <c r="A88" s="182">
        <v>85</v>
      </c>
      <c r="B88" s="43" t="str">
        <f t="shared" si="5"/>
        <v>9030171</v>
      </c>
      <c r="C88" s="43" t="s">
        <v>281</v>
      </c>
      <c r="D88" s="183" t="str">
        <f t="shared" si="6"/>
        <v>MOČO VISKOZA MICROMOP 0028C (KAO PAPIR) - KOM</v>
      </c>
      <c r="E88" s="80">
        <v>135</v>
      </c>
      <c r="F88" s="86"/>
      <c r="G88" s="190"/>
      <c r="H88" s="59"/>
      <c r="I88" s="181">
        <f t="shared" si="7"/>
        <v>0</v>
      </c>
      <c r="J88" s="195"/>
    </row>
    <row r="89" spans="1:10" ht="15">
      <c r="A89" s="182">
        <v>86</v>
      </c>
      <c r="B89" s="43" t="str">
        <f t="shared" si="5"/>
        <v>9030220</v>
      </c>
      <c r="C89" s="43" t="s">
        <v>511</v>
      </c>
      <c r="D89" s="183" t="str">
        <f t="shared" si="6"/>
        <v>MOP KANTA S KOTACI ZA WET DISINF. - KOM</v>
      </c>
      <c r="E89" s="80">
        <v>3</v>
      </c>
      <c r="F89" s="86"/>
      <c r="G89" s="190"/>
      <c r="H89" s="59"/>
      <c r="I89" s="181">
        <f t="shared" si="7"/>
        <v>0</v>
      </c>
      <c r="J89" s="195"/>
    </row>
    <row r="90" spans="1:10" ht="15">
      <c r="A90" s="182">
        <v>87</v>
      </c>
      <c r="B90" s="43" t="str">
        <f t="shared" si="5"/>
        <v>9030165</v>
      </c>
      <c r="C90" s="43" t="s">
        <v>278</v>
      </c>
      <c r="D90" s="183" t="str">
        <f t="shared" si="6"/>
        <v>MOP KRPA WET DISINFECTION MIKROFIB 40X13 - KOM</v>
      </c>
      <c r="E90" s="80">
        <v>350</v>
      </c>
      <c r="F90" s="86"/>
      <c r="G90" s="190"/>
      <c r="H90" s="59"/>
      <c r="I90" s="181">
        <f t="shared" si="7"/>
        <v>0</v>
      </c>
      <c r="J90" s="195"/>
    </row>
    <row r="91" spans="1:10" ht="15">
      <c r="A91" s="182">
        <v>88</v>
      </c>
      <c r="B91" s="43" t="str">
        <f t="shared" si="5"/>
        <v>9030241</v>
      </c>
      <c r="C91" s="43" t="s">
        <v>524</v>
      </c>
      <c r="D91" s="183" t="str">
        <f t="shared" si="6"/>
        <v>MOP RESASTI PAMUK 250 GR. - KOM</v>
      </c>
      <c r="E91" s="80">
        <v>40</v>
      </c>
      <c r="F91" s="86"/>
      <c r="G91" s="190"/>
      <c r="H91" s="59"/>
      <c r="I91" s="181">
        <f t="shared" si="7"/>
        <v>0</v>
      </c>
      <c r="J91" s="195"/>
    </row>
    <row r="92" spans="1:10" ht="15">
      <c r="A92" s="182">
        <v>89</v>
      </c>
      <c r="B92" s="43" t="str">
        <f t="shared" si="5"/>
        <v>9030139</v>
      </c>
      <c r="C92" s="43" t="s">
        <v>264</v>
      </c>
      <c r="D92" s="183" t="str">
        <f t="shared" si="6"/>
        <v>MOP WET DISINFECTION PAMUK S ĐEPOM 40x13 - KOM</v>
      </c>
      <c r="E92" s="80">
        <v>372</v>
      </c>
      <c r="F92" s="86"/>
      <c r="G92" s="190"/>
      <c r="H92" s="59"/>
      <c r="I92" s="181">
        <f t="shared" si="7"/>
        <v>0</v>
      </c>
      <c r="J92" s="195"/>
    </row>
    <row r="93" spans="1:10" ht="15">
      <c r="A93" s="182">
        <v>90</v>
      </c>
      <c r="B93" s="43" t="str">
        <f t="shared" si="5"/>
        <v>9030142</v>
      </c>
      <c r="C93" s="43" t="s">
        <v>266</v>
      </c>
      <c r="D93" s="183" t="str">
        <f t="shared" si="6"/>
        <v>MOP WET DISINFECTION S ĐEPOM 40X11 - KOM</v>
      </c>
      <c r="E93" s="80">
        <v>60</v>
      </c>
      <c r="F93" s="86"/>
      <c r="G93" s="190"/>
      <c r="H93" s="59"/>
      <c r="I93" s="181">
        <f t="shared" si="7"/>
        <v>0</v>
      </c>
      <c r="J93" s="195"/>
    </row>
    <row r="94" spans="1:10" ht="15">
      <c r="A94" s="178">
        <v>91</v>
      </c>
      <c r="B94" s="43" t="str">
        <f t="shared" si="5"/>
        <v>9030166</v>
      </c>
      <c r="C94" s="43" t="s">
        <v>279</v>
      </c>
      <c r="D94" s="183" t="str">
        <f t="shared" si="6"/>
        <v>MOP WET SYSTEM MICROFIBRA 40x13 TRI RUPI - KOM</v>
      </c>
      <c r="E94" s="80">
        <v>65</v>
      </c>
      <c r="F94" s="86"/>
      <c r="G94" s="190"/>
      <c r="H94" s="59"/>
      <c r="I94" s="181">
        <f t="shared" si="7"/>
        <v>0</v>
      </c>
      <c r="J94" s="195"/>
    </row>
    <row r="95" spans="1:10" ht="15">
      <c r="A95" s="182">
        <v>92</v>
      </c>
      <c r="B95" s="43" t="str">
        <f t="shared" si="5"/>
        <v>9030167</v>
      </c>
      <c r="C95" s="43" t="s">
        <v>499</v>
      </c>
      <c r="D95" s="183" t="str">
        <f t="shared" si="6"/>
        <v>MOP WET SYSTEM PAMUK 40x13 TRI RUPICE - KOM</v>
      </c>
      <c r="E95" s="80">
        <v>16</v>
      </c>
      <c r="F95" s="86"/>
      <c r="G95" s="190"/>
      <c r="H95" s="59"/>
      <c r="I95" s="181">
        <f t="shared" si="7"/>
        <v>0</v>
      </c>
      <c r="J95" s="195"/>
    </row>
    <row r="96" spans="1:10" ht="15">
      <c r="A96" s="182">
        <v>93</v>
      </c>
      <c r="B96" s="43" t="str">
        <f t="shared" si="5"/>
        <v>9030041</v>
      </c>
      <c r="C96" s="43" t="s">
        <v>463</v>
      </c>
      <c r="D96" s="183" t="str">
        <f t="shared" si="6"/>
        <v>RUKAVICE GUM.VILEDA STANDARD L - KOM</v>
      </c>
      <c r="E96" s="80">
        <v>782</v>
      </c>
      <c r="F96" s="86"/>
      <c r="G96" s="190"/>
      <c r="H96" s="59"/>
      <c r="I96" s="181">
        <f t="shared" si="7"/>
        <v>0</v>
      </c>
      <c r="J96" s="195"/>
    </row>
    <row r="97" spans="1:10" ht="15">
      <c r="A97" s="182">
        <v>94</v>
      </c>
      <c r="B97" s="43" t="str">
        <f t="shared" si="5"/>
        <v>9030040</v>
      </c>
      <c r="C97" s="43" t="s">
        <v>462</v>
      </c>
      <c r="D97" s="183" t="str">
        <f t="shared" si="6"/>
        <v>RUKAVICE GUM.VILEDA STANDARD M - KOM</v>
      </c>
      <c r="E97" s="80">
        <v>844</v>
      </c>
      <c r="F97" s="86"/>
      <c r="G97" s="190"/>
      <c r="H97" s="59"/>
      <c r="I97" s="181">
        <f t="shared" si="7"/>
        <v>0</v>
      </c>
      <c r="J97" s="195"/>
    </row>
    <row r="98" spans="1:10" ht="15">
      <c r="A98" s="182">
        <v>95</v>
      </c>
      <c r="B98" s="43" t="str">
        <f t="shared" si="5"/>
        <v>9030039</v>
      </c>
      <c r="C98" s="43" t="s">
        <v>461</v>
      </c>
      <c r="D98" s="183" t="str">
        <f t="shared" si="6"/>
        <v>RUKAVICE GUM.VILEDA STANDARD S - KOM</v>
      </c>
      <c r="E98" s="80">
        <v>148</v>
      </c>
      <c r="F98" s="86"/>
      <c r="G98" s="190"/>
      <c r="H98" s="59"/>
      <c r="I98" s="181">
        <f t="shared" si="7"/>
        <v>0</v>
      </c>
      <c r="J98" s="195"/>
    </row>
    <row r="99" spans="1:10" ht="15">
      <c r="A99" s="182">
        <v>96</v>
      </c>
      <c r="B99" s="43" t="str">
        <f t="shared" si="5"/>
        <v>9030108</v>
      </c>
      <c r="C99" s="43" t="s">
        <v>484</v>
      </c>
      <c r="D99" s="183" t="str">
        <f t="shared" si="6"/>
        <v>RUKAVICE GUMENE SEMPERTIP VEL. 7/S 1/1 - PAR</v>
      </c>
      <c r="E99" s="80">
        <v>270</v>
      </c>
      <c r="F99" s="86"/>
      <c r="G99" s="190"/>
      <c r="H99" s="59"/>
      <c r="I99" s="181">
        <f t="shared" si="7"/>
        <v>0</v>
      </c>
      <c r="J99" s="195"/>
    </row>
    <row r="100" spans="1:10" ht="15">
      <c r="A100" s="182">
        <v>97</v>
      </c>
      <c r="B100" s="43" t="str">
        <f aca="true" t="shared" si="8" ref="B100:B131">LEFT(C100,7)</f>
        <v>9030109</v>
      </c>
      <c r="C100" s="43" t="s">
        <v>485</v>
      </c>
      <c r="D100" s="183" t="str">
        <f aca="true" t="shared" si="9" ref="D100:D131">RIGHT(C100,LEN(C100)-FIND("-",C100)-1)</f>
        <v>RUKAVICE GUMENE SEMPERTIP VEL. 8/M 1/1 - PAR</v>
      </c>
      <c r="E100" s="80">
        <v>1550</v>
      </c>
      <c r="F100" s="86"/>
      <c r="G100" s="190"/>
      <c r="H100" s="59"/>
      <c r="I100" s="181">
        <f t="shared" si="7"/>
        <v>0</v>
      </c>
      <c r="J100" s="195"/>
    </row>
    <row r="101" spans="1:10" ht="15">
      <c r="A101" s="182">
        <v>98</v>
      </c>
      <c r="B101" s="43" t="str">
        <f t="shared" si="8"/>
        <v>9030110</v>
      </c>
      <c r="C101" s="43" t="s">
        <v>486</v>
      </c>
      <c r="D101" s="183" t="str">
        <f t="shared" si="9"/>
        <v>RUKAVICE GUMENE SEMPERTIP VEL. 9/L 1/1 - PAR</v>
      </c>
      <c r="E101" s="80">
        <v>820</v>
      </c>
      <c r="F101" s="86"/>
      <c r="G101" s="190"/>
      <c r="H101" s="59"/>
      <c r="I101" s="181">
        <f t="shared" si="7"/>
        <v>0</v>
      </c>
      <c r="J101" s="195"/>
    </row>
    <row r="102" spans="1:10" ht="15">
      <c r="A102" s="182">
        <v>99</v>
      </c>
      <c r="B102" s="43" t="str">
        <f t="shared" si="8"/>
        <v>9030159</v>
      </c>
      <c r="C102" s="43" t="s">
        <v>496</v>
      </c>
      <c r="D102" s="183" t="str">
        <f t="shared" si="9"/>
        <v>RUKAVICE GUMENE SKINPRIMA  L 2/1 - PAK</v>
      </c>
      <c r="E102" s="80">
        <v>10</v>
      </c>
      <c r="F102" s="86"/>
      <c r="G102" s="190"/>
      <c r="H102" s="59"/>
      <c r="I102" s="181">
        <f t="shared" si="7"/>
        <v>0</v>
      </c>
      <c r="J102" s="195"/>
    </row>
    <row r="103" spans="1:10" ht="15">
      <c r="A103" s="178">
        <v>100</v>
      </c>
      <c r="B103" s="43" t="str">
        <f t="shared" si="8"/>
        <v>9030157</v>
      </c>
      <c r="C103" s="43" t="s">
        <v>495</v>
      </c>
      <c r="D103" s="183" t="str">
        <f t="shared" si="9"/>
        <v>RUKAVICE GUMENE SKINPRIMA M 2/1 - PAK</v>
      </c>
      <c r="E103" s="80">
        <v>36</v>
      </c>
      <c r="F103" s="86"/>
      <c r="G103" s="190"/>
      <c r="H103" s="59"/>
      <c r="I103" s="181">
        <f t="shared" si="7"/>
        <v>0</v>
      </c>
      <c r="J103" s="195"/>
    </row>
    <row r="104" spans="1:10" ht="15">
      <c r="A104" s="182">
        <v>101</v>
      </c>
      <c r="B104" s="43" t="str">
        <f t="shared" si="8"/>
        <v>9030227</v>
      </c>
      <c r="C104" s="43" t="s">
        <v>516</v>
      </c>
      <c r="D104" s="183" t="str">
        <f t="shared" si="9"/>
        <v>RUKAVICE GUMENE ZA ČIŠĆ. BETTINA VEL. L. - PAR</v>
      </c>
      <c r="E104" s="80">
        <v>416</v>
      </c>
      <c r="F104" s="86"/>
      <c r="G104" s="190"/>
      <c r="H104" s="59"/>
      <c r="I104" s="181">
        <f t="shared" si="7"/>
        <v>0</v>
      </c>
      <c r="J104" s="195"/>
    </row>
    <row r="105" spans="1:10" ht="15">
      <c r="A105" s="182">
        <v>102</v>
      </c>
      <c r="B105" s="43" t="str">
        <f t="shared" si="8"/>
        <v>9030053</v>
      </c>
      <c r="C105" s="43" t="s">
        <v>467</v>
      </c>
      <c r="D105" s="183" t="str">
        <f t="shared" si="9"/>
        <v>RUKAVICE GUMENE ZA ČIŠĆ. BETTINA VEL. M. - PAR</v>
      </c>
      <c r="E105" s="80">
        <v>1023</v>
      </c>
      <c r="F105" s="86"/>
      <c r="G105" s="190"/>
      <c r="H105" s="59"/>
      <c r="I105" s="181">
        <f t="shared" si="7"/>
        <v>0</v>
      </c>
      <c r="J105" s="195"/>
    </row>
    <row r="106" spans="1:10" ht="15">
      <c r="A106" s="182">
        <v>103</v>
      </c>
      <c r="B106" s="43" t="str">
        <f t="shared" si="8"/>
        <v>9030237</v>
      </c>
      <c r="C106" s="43" t="s">
        <v>522</v>
      </c>
      <c r="D106" s="183" t="str">
        <f t="shared" si="9"/>
        <v>RUKAVICE GUMENE ZA ČIŠĆ. FELPATE VEL. M. - PAR</v>
      </c>
      <c r="E106" s="80">
        <v>230</v>
      </c>
      <c r="F106" s="86"/>
      <c r="G106" s="190"/>
      <c r="H106" s="59"/>
      <c r="I106" s="181">
        <f t="shared" si="7"/>
        <v>0</v>
      </c>
      <c r="J106" s="195"/>
    </row>
    <row r="107" spans="1:10" ht="15">
      <c r="A107" s="182">
        <v>104</v>
      </c>
      <c r="B107" s="43" t="str">
        <f t="shared" si="8"/>
        <v>9030176</v>
      </c>
      <c r="C107" s="43" t="s">
        <v>504</v>
      </c>
      <c r="D107" s="183" t="str">
        <f t="shared" si="9"/>
        <v>RUKAVICE JED.BEZ PUDERA BIJE XS-XL 100/1 - PAK</v>
      </c>
      <c r="E107" s="80">
        <v>64</v>
      </c>
      <c r="F107" s="86"/>
      <c r="G107" s="190"/>
      <c r="H107" s="59"/>
      <c r="I107" s="181">
        <f t="shared" si="7"/>
        <v>0</v>
      </c>
      <c r="J107" s="195"/>
    </row>
    <row r="108" spans="1:10" ht="15">
      <c r="A108" s="182">
        <v>105</v>
      </c>
      <c r="B108" s="43" t="str">
        <f t="shared" si="8"/>
        <v>9030077</v>
      </c>
      <c r="C108" s="43" t="s">
        <v>248</v>
      </c>
      <c r="D108" s="183" t="str">
        <f t="shared" si="9"/>
        <v>RUKAVICE JEDN.NITRIL 100/1 - KOM</v>
      </c>
      <c r="E108" s="80">
        <v>1242</v>
      </c>
      <c r="F108" s="86"/>
      <c r="G108" s="190"/>
      <c r="H108" s="59"/>
      <c r="I108" s="181">
        <f t="shared" si="7"/>
        <v>0</v>
      </c>
      <c r="J108" s="195"/>
    </row>
    <row r="109" spans="1:10" ht="15">
      <c r="A109" s="182">
        <v>106</v>
      </c>
      <c r="B109" s="43" t="str">
        <f t="shared" si="8"/>
        <v>9030206</v>
      </c>
      <c r="C109" s="43" t="s">
        <v>509</v>
      </c>
      <c r="D109" s="183" t="str">
        <f t="shared" si="9"/>
        <v>RUKAVICE JEDN.NITRIL L 200/1 BEZ PUD. - KOM</v>
      </c>
      <c r="E109" s="80">
        <v>93</v>
      </c>
      <c r="F109" s="86"/>
      <c r="G109" s="190"/>
      <c r="H109" s="59"/>
      <c r="I109" s="181">
        <f t="shared" si="7"/>
        <v>0</v>
      </c>
      <c r="J109" s="195"/>
    </row>
    <row r="110" spans="1:10" ht="15">
      <c r="A110" s="182">
        <v>107</v>
      </c>
      <c r="B110" s="43" t="str">
        <f t="shared" si="8"/>
        <v>9030229</v>
      </c>
      <c r="C110" s="43" t="s">
        <v>518</v>
      </c>
      <c r="D110" s="183" t="str">
        <f t="shared" si="9"/>
        <v>RUKAVICE JEDN.NITRIL M 200/1 BEZ PUD. - KOM</v>
      </c>
      <c r="E110" s="80">
        <v>1558</v>
      </c>
      <c r="F110" s="86"/>
      <c r="G110" s="190"/>
      <c r="H110" s="59"/>
      <c r="I110" s="181">
        <f t="shared" si="7"/>
        <v>0</v>
      </c>
      <c r="J110" s="195"/>
    </row>
    <row r="111" spans="1:10" ht="15">
      <c r="A111" s="182">
        <v>108</v>
      </c>
      <c r="B111" s="43" t="str">
        <f t="shared" si="8"/>
        <v>9030230</v>
      </c>
      <c r="C111" s="43" t="s">
        <v>519</v>
      </c>
      <c r="D111" s="183" t="str">
        <f t="shared" si="9"/>
        <v>RUKAVICE JEDN.NITRIL S 200/1 BEZ PUD. - KOM</v>
      </c>
      <c r="E111" s="80">
        <v>1025</v>
      </c>
      <c r="F111" s="86"/>
      <c r="G111" s="190"/>
      <c r="H111" s="59"/>
      <c r="I111" s="181">
        <f t="shared" si="7"/>
        <v>0</v>
      </c>
      <c r="J111" s="195"/>
    </row>
    <row r="112" spans="1:10" ht="15">
      <c r="A112" s="178">
        <v>109</v>
      </c>
      <c r="B112" s="43" t="str">
        <f t="shared" si="8"/>
        <v>9030036</v>
      </c>
      <c r="C112" s="43" t="s">
        <v>459</v>
      </c>
      <c r="D112" s="183" t="str">
        <f t="shared" si="9"/>
        <v>RUKAVICE LATEKS 100/1 LARGE - PAK</v>
      </c>
      <c r="E112" s="80">
        <v>2</v>
      </c>
      <c r="F112" s="86"/>
      <c r="G112" s="190"/>
      <c r="H112" s="59"/>
      <c r="I112" s="181">
        <f t="shared" si="7"/>
        <v>0</v>
      </c>
      <c r="J112" s="195"/>
    </row>
    <row r="113" spans="1:10" ht="15">
      <c r="A113" s="182">
        <v>110</v>
      </c>
      <c r="B113" s="43" t="str">
        <f t="shared" si="8"/>
        <v>9030155</v>
      </c>
      <c r="C113" s="43" t="s">
        <v>275</v>
      </c>
      <c r="D113" s="183" t="str">
        <f t="shared" si="9"/>
        <v>RUKAVICE LATEKS NE PUDR. L 100/1 - PAK</v>
      </c>
      <c r="E113" s="80">
        <v>1504</v>
      </c>
      <c r="F113" s="86"/>
      <c r="G113" s="190"/>
      <c r="H113" s="59"/>
      <c r="I113" s="181">
        <f t="shared" si="7"/>
        <v>0</v>
      </c>
      <c r="J113" s="195"/>
    </row>
    <row r="114" spans="1:10" ht="15">
      <c r="A114" s="182">
        <v>111</v>
      </c>
      <c r="B114" s="43" t="str">
        <f t="shared" si="8"/>
        <v>9030037</v>
      </c>
      <c r="C114" s="43" t="s">
        <v>460</v>
      </c>
      <c r="D114" s="183" t="str">
        <f t="shared" si="9"/>
        <v>RUKAVICE LATEKS NE PUDR. M 100/1 - PAK</v>
      </c>
      <c r="E114" s="80">
        <v>2573</v>
      </c>
      <c r="F114" s="86"/>
      <c r="G114" s="190"/>
      <c r="H114" s="59"/>
      <c r="I114" s="181">
        <f t="shared" si="7"/>
        <v>0</v>
      </c>
      <c r="J114" s="195"/>
    </row>
    <row r="115" spans="1:10" ht="15">
      <c r="A115" s="182">
        <v>112</v>
      </c>
      <c r="B115" s="43" t="str">
        <f t="shared" si="8"/>
        <v>9030154</v>
      </c>
      <c r="C115" s="43" t="s">
        <v>274</v>
      </c>
      <c r="D115" s="183" t="str">
        <f t="shared" si="9"/>
        <v>RUKAVICE LATEKS NE PUDR. S 100/1 - PAK</v>
      </c>
      <c r="E115" s="80">
        <v>515</v>
      </c>
      <c r="F115" s="86"/>
      <c r="G115" s="190"/>
      <c r="H115" s="59"/>
      <c r="I115" s="181">
        <f t="shared" si="7"/>
        <v>0</v>
      </c>
      <c r="J115" s="195"/>
    </row>
    <row r="116" spans="1:10" ht="15">
      <c r="A116" s="182">
        <v>113</v>
      </c>
      <c r="B116" s="43" t="str">
        <f t="shared" si="8"/>
        <v>9030156</v>
      </c>
      <c r="C116" s="43" t="s">
        <v>276</v>
      </c>
      <c r="D116" s="183" t="str">
        <f t="shared" si="9"/>
        <v>RUKAVICE LATEKS NE PUDR. XL 100/1 - PAK</v>
      </c>
      <c r="E116" s="80">
        <v>141</v>
      </c>
      <c r="F116" s="86"/>
      <c r="G116" s="190"/>
      <c r="H116" s="59"/>
      <c r="I116" s="181">
        <f t="shared" si="7"/>
        <v>0</v>
      </c>
      <c r="J116" s="195"/>
    </row>
    <row r="117" spans="1:10" ht="15">
      <c r="A117" s="182">
        <v>114</v>
      </c>
      <c r="B117" s="43" t="str">
        <f t="shared" si="8"/>
        <v>9030138</v>
      </c>
      <c r="C117" s="43" t="s">
        <v>263</v>
      </c>
      <c r="D117" s="183" t="str">
        <f t="shared" si="9"/>
        <v>RUKAVICE LATEKS PUDR. VEL. L 100/1 - PAK</v>
      </c>
      <c r="E117" s="80">
        <v>66</v>
      </c>
      <c r="F117" s="86"/>
      <c r="G117" s="190"/>
      <c r="H117" s="59"/>
      <c r="I117" s="181">
        <f t="shared" si="7"/>
        <v>0</v>
      </c>
      <c r="J117" s="195"/>
    </row>
    <row r="118" spans="1:10" ht="15">
      <c r="A118" s="182">
        <v>115</v>
      </c>
      <c r="B118" s="43" t="str">
        <f t="shared" si="8"/>
        <v>9030140</v>
      </c>
      <c r="C118" s="43" t="s">
        <v>265</v>
      </c>
      <c r="D118" s="183" t="str">
        <f t="shared" si="9"/>
        <v>RUKAVICE LATEKS PUDR. VEL. M 100/1 - PAK</v>
      </c>
      <c r="E118" s="80">
        <v>55</v>
      </c>
      <c r="F118" s="86"/>
      <c r="G118" s="190"/>
      <c r="H118" s="59"/>
      <c r="I118" s="181">
        <f t="shared" si="7"/>
        <v>0</v>
      </c>
      <c r="J118" s="195"/>
    </row>
    <row r="119" spans="1:10" ht="15">
      <c r="A119" s="182">
        <v>116</v>
      </c>
      <c r="B119" s="43" t="str">
        <f t="shared" si="8"/>
        <v>9030135</v>
      </c>
      <c r="C119" s="43" t="s">
        <v>260</v>
      </c>
      <c r="D119" s="183" t="str">
        <f t="shared" si="9"/>
        <v>RUKAVICE LATEKS PUDR. VEL.S 100/1 - PAK</v>
      </c>
      <c r="E119" s="80">
        <v>12</v>
      </c>
      <c r="F119" s="86"/>
      <c r="G119" s="190"/>
      <c r="H119" s="59"/>
      <c r="I119" s="181">
        <f t="shared" si="7"/>
        <v>0</v>
      </c>
      <c r="J119" s="195"/>
    </row>
    <row r="120" spans="1:10" ht="15">
      <c r="A120" s="182">
        <v>117</v>
      </c>
      <c r="B120" s="43" t="str">
        <f t="shared" si="8"/>
        <v>9030101</v>
      </c>
      <c r="C120" s="43" t="s">
        <v>253</v>
      </c>
      <c r="D120" s="183" t="str">
        <f t="shared" si="9"/>
        <v>RUKAVICE LATEKS PUDR.100/1 XL - PAK</v>
      </c>
      <c r="E120" s="80">
        <v>2</v>
      </c>
      <c r="F120" s="86"/>
      <c r="G120" s="190"/>
      <c r="H120" s="59"/>
      <c r="I120" s="181">
        <f t="shared" si="7"/>
        <v>0</v>
      </c>
      <c r="J120" s="195"/>
    </row>
    <row r="121" spans="1:10" ht="15">
      <c r="A121" s="178">
        <v>118</v>
      </c>
      <c r="B121" s="43" t="str">
        <f t="shared" si="8"/>
        <v>9030188</v>
      </c>
      <c r="C121" s="43" t="s">
        <v>506</v>
      </c>
      <c r="D121" s="183" t="str">
        <f t="shared" si="9"/>
        <v>RUKAVICE NAJLON LATEX N10 - PAK</v>
      </c>
      <c r="E121" s="80">
        <v>28</v>
      </c>
      <c r="F121" s="86"/>
      <c r="G121" s="190"/>
      <c r="H121" s="59"/>
      <c r="I121" s="181">
        <f t="shared" si="7"/>
        <v>0</v>
      </c>
      <c r="J121" s="195"/>
    </row>
    <row r="122" spans="1:10" ht="15">
      <c r="A122" s="182">
        <v>119</v>
      </c>
      <c r="B122" s="43" t="str">
        <f t="shared" si="8"/>
        <v>9030128</v>
      </c>
      <c r="C122" s="43" t="s">
        <v>259</v>
      </c>
      <c r="D122" s="183" t="str">
        <f t="shared" si="9"/>
        <v>RUKAVICE PAMUČNE BIJELE - KOM</v>
      </c>
      <c r="E122" s="80">
        <v>56</v>
      </c>
      <c r="F122" s="86"/>
      <c r="G122" s="190"/>
      <c r="H122" s="59"/>
      <c r="I122" s="181">
        <f t="shared" si="7"/>
        <v>0</v>
      </c>
      <c r="J122" s="195"/>
    </row>
    <row r="123" spans="1:10" ht="15">
      <c r="A123" s="182">
        <v>120</v>
      </c>
      <c r="B123" s="43" t="str">
        <f t="shared" si="8"/>
        <v>9030163</v>
      </c>
      <c r="C123" s="43" t="s">
        <v>498</v>
      </c>
      <c r="D123" s="183" t="str">
        <f t="shared" si="9"/>
        <v>RUKAVICE ZA PEČNICU MOD 300 - KOM</v>
      </c>
      <c r="E123" s="80">
        <v>15</v>
      </c>
      <c r="F123" s="86"/>
      <c r="G123" s="190"/>
      <c r="H123" s="59"/>
      <c r="I123" s="181">
        <f t="shared" si="7"/>
        <v>0</v>
      </c>
      <c r="J123" s="195"/>
    </row>
    <row r="124" spans="1:10" ht="15">
      <c r="A124" s="182">
        <v>121</v>
      </c>
      <c r="B124" s="43" t="str">
        <f t="shared" si="8"/>
        <v>9030088</v>
      </c>
      <c r="C124" s="43" t="s">
        <v>478</v>
      </c>
      <c r="D124" s="183" t="str">
        <f t="shared" si="9"/>
        <v>RUNO ZA PRANJE STAKLA 35CM KPL. - KOM</v>
      </c>
      <c r="E124" s="80">
        <v>3</v>
      </c>
      <c r="F124" s="86"/>
      <c r="G124" s="190"/>
      <c r="H124" s="59"/>
      <c r="I124" s="181">
        <f t="shared" si="7"/>
        <v>0</v>
      </c>
      <c r="J124" s="195"/>
    </row>
    <row r="125" spans="1:10" ht="15">
      <c r="A125" s="182">
        <v>122</v>
      </c>
      <c r="B125" s="43" t="str">
        <f t="shared" si="8"/>
        <v>9030103</v>
      </c>
      <c r="C125" s="43" t="s">
        <v>483</v>
      </c>
      <c r="D125" s="183" t="str">
        <f t="shared" si="9"/>
        <v>SET ZA ČIŠĆENJE PODOVA, CLEAN TWIST, 20L - KOM</v>
      </c>
      <c r="E125" s="80">
        <v>6</v>
      </c>
      <c r="F125" s="86"/>
      <c r="G125" s="190"/>
      <c r="H125" s="59"/>
      <c r="I125" s="181">
        <f t="shared" si="7"/>
        <v>0</v>
      </c>
      <c r="J125" s="195"/>
    </row>
    <row r="126" spans="1:10" ht="15">
      <c r="A126" s="182">
        <v>123</v>
      </c>
      <c r="B126" s="43" t="str">
        <f t="shared" si="8"/>
        <v>9030076</v>
      </c>
      <c r="C126" s="43" t="s">
        <v>247</v>
      </c>
      <c r="D126" s="183" t="str">
        <f t="shared" si="9"/>
        <v>SPUŽVA BRILLA EXTRA 1/1 - KOM</v>
      </c>
      <c r="E126" s="80">
        <v>4868</v>
      </c>
      <c r="F126" s="86"/>
      <c r="G126" s="190"/>
      <c r="H126" s="59"/>
      <c r="I126" s="181">
        <f t="shared" si="7"/>
        <v>0</v>
      </c>
      <c r="J126" s="195"/>
    </row>
    <row r="127" spans="1:10" ht="15">
      <c r="A127" s="182">
        <v>124</v>
      </c>
      <c r="B127" s="43" t="str">
        <f t="shared" si="8"/>
        <v>9030205</v>
      </c>
      <c r="C127" s="43" t="s">
        <v>294</v>
      </c>
      <c r="D127" s="183" t="str">
        <f t="shared" si="9"/>
        <v>SPUŽVA OD MELAMINA 4 CM debljine - KOM</v>
      </c>
      <c r="E127" s="80">
        <v>10</v>
      </c>
      <c r="F127" s="86"/>
      <c r="G127" s="190"/>
      <c r="H127" s="59"/>
      <c r="I127" s="181">
        <f t="shared" si="7"/>
        <v>0</v>
      </c>
      <c r="J127" s="195"/>
    </row>
    <row r="128" spans="1:10" ht="15">
      <c r="A128" s="182">
        <v>125</v>
      </c>
      <c r="B128" s="43" t="str">
        <f t="shared" si="8"/>
        <v>9030180</v>
      </c>
      <c r="C128" s="43" t="s">
        <v>505</v>
      </c>
      <c r="D128" s="183" t="str">
        <f t="shared" si="9"/>
        <v>SPUŽVA OD MELAMINA MIRACLEAN 12/1 - KOM</v>
      </c>
      <c r="E128" s="80">
        <v>29</v>
      </c>
      <c r="F128" s="86"/>
      <c r="G128" s="190"/>
      <c r="H128" s="59"/>
      <c r="I128" s="181">
        <f t="shared" si="7"/>
        <v>0</v>
      </c>
      <c r="J128" s="195"/>
    </row>
    <row r="129" spans="1:10" ht="15">
      <c r="A129" s="182">
        <v>126</v>
      </c>
      <c r="B129" s="43" t="str">
        <f t="shared" si="8"/>
        <v>9030183</v>
      </c>
      <c r="C129" s="43" t="s">
        <v>287</v>
      </c>
      <c r="D129" s="183" t="str">
        <f t="shared" si="9"/>
        <v>SPUŽVA S ABRAZ RIAL 2/1 - KOM</v>
      </c>
      <c r="E129" s="80">
        <v>138</v>
      </c>
      <c r="F129" s="86"/>
      <c r="G129" s="190"/>
      <c r="H129" s="59"/>
      <c r="I129" s="181">
        <f t="shared" si="7"/>
        <v>0</v>
      </c>
      <c r="J129" s="195"/>
    </row>
    <row r="130" spans="1:10" ht="15">
      <c r="A130" s="178">
        <v>127</v>
      </c>
      <c r="B130" s="43" t="str">
        <f t="shared" si="8"/>
        <v>9030219</v>
      </c>
      <c r="C130" s="43" t="s">
        <v>297</v>
      </c>
      <c r="D130" s="183" t="str">
        <f t="shared" si="9"/>
        <v>SPUŽVA VELIKA BIJELA ABRAZIV 10/1 - KOM</v>
      </c>
      <c r="E130" s="80">
        <v>68</v>
      </c>
      <c r="F130" s="86"/>
      <c r="G130" s="190"/>
      <c r="H130" s="59"/>
      <c r="I130" s="181">
        <f t="shared" si="7"/>
        <v>0</v>
      </c>
      <c r="J130" s="195"/>
    </row>
    <row r="131" spans="1:10" ht="15">
      <c r="A131" s="182">
        <v>128</v>
      </c>
      <c r="B131" s="43" t="str">
        <f t="shared" si="8"/>
        <v>9030223</v>
      </c>
      <c r="C131" s="43" t="s">
        <v>299</v>
      </c>
      <c r="D131" s="183" t="str">
        <f t="shared" si="9"/>
        <v>SPUŽVA ZA POD PAD BLUE SA FILCOM - KOM</v>
      </c>
      <c r="E131" s="80">
        <v>2030</v>
      </c>
      <c r="F131" s="86"/>
      <c r="G131" s="190"/>
      <c r="H131" s="59"/>
      <c r="I131" s="181">
        <f t="shared" si="7"/>
        <v>0</v>
      </c>
      <c r="J131" s="195"/>
    </row>
    <row r="132" spans="1:10" ht="15">
      <c r="A132" s="182">
        <v>129</v>
      </c>
      <c r="B132" s="43" t="str">
        <f aca="true" t="shared" si="10" ref="B132:B160">LEFT(C132,7)</f>
        <v>9030080</v>
      </c>
      <c r="C132" s="43" t="s">
        <v>250</v>
      </c>
      <c r="D132" s="183" t="str">
        <f aca="true" t="shared" si="11" ref="D132:D160">RIGHT(C132,LEN(C132)-FIND("-",C132)-1)</f>
        <v>SPUŽVA ZA SUĐE 1/1 - KOM</v>
      </c>
      <c r="E132" s="80">
        <v>11948</v>
      </c>
      <c r="F132" s="86"/>
      <c r="G132" s="190"/>
      <c r="H132" s="59"/>
      <c r="I132" s="181">
        <f t="shared" si="7"/>
        <v>0</v>
      </c>
      <c r="J132" s="195"/>
    </row>
    <row r="133" spans="1:10" ht="15">
      <c r="A133" s="182">
        <v>130</v>
      </c>
      <c r="B133" s="43" t="str">
        <f t="shared" si="10"/>
        <v>9030150</v>
      </c>
      <c r="C133" s="43" t="s">
        <v>271</v>
      </c>
      <c r="D133" s="183" t="str">
        <f t="shared" si="11"/>
        <v>SPUŽVA ZA SUĐE 1/1 VELIKA - KOM</v>
      </c>
      <c r="E133" s="80">
        <v>1560</v>
      </c>
      <c r="F133" s="86"/>
      <c r="G133" s="190"/>
      <c r="H133" s="59"/>
      <c r="I133" s="181">
        <f aca="true" t="shared" si="12" ref="I133:I160">E133*F133</f>
        <v>0</v>
      </c>
      <c r="J133" s="195"/>
    </row>
    <row r="134" spans="1:10" ht="15">
      <c r="A134" s="182">
        <v>131</v>
      </c>
      <c r="B134" s="43" t="str">
        <f t="shared" si="10"/>
        <v>9030137</v>
      </c>
      <c r="C134" s="43" t="s">
        <v>262</v>
      </c>
      <c r="D134" s="183" t="str">
        <f t="shared" si="11"/>
        <v>SPUŽVA ZA SUĐE 7.5x15 CRV/ŽUT/PLA/ZEL - KOM</v>
      </c>
      <c r="E134" s="80">
        <v>6863</v>
      </c>
      <c r="F134" s="86"/>
      <c r="G134" s="190"/>
      <c r="H134" s="59"/>
      <c r="I134" s="181">
        <f t="shared" si="12"/>
        <v>0</v>
      </c>
      <c r="J134" s="195"/>
    </row>
    <row r="135" spans="1:10" ht="15">
      <c r="A135" s="182">
        <v>132</v>
      </c>
      <c r="B135" s="43" t="str">
        <f t="shared" si="10"/>
        <v>9030186</v>
      </c>
      <c r="C135" s="43" t="s">
        <v>289</v>
      </c>
      <c r="D135" s="183" t="str">
        <f t="shared" si="11"/>
        <v>SPUŽVA ZA SUĐE S ABRAZIVOM 3/1 - KOM</v>
      </c>
      <c r="E135" s="80">
        <v>877</v>
      </c>
      <c r="F135" s="86"/>
      <c r="G135" s="190"/>
      <c r="H135" s="59"/>
      <c r="I135" s="181">
        <f t="shared" si="12"/>
        <v>0</v>
      </c>
      <c r="J135" s="195"/>
    </row>
    <row r="136" spans="1:10" ht="15">
      <c r="A136" s="182">
        <v>133</v>
      </c>
      <c r="B136" s="43" t="str">
        <f t="shared" si="10"/>
        <v>9030194</v>
      </c>
      <c r="C136" s="43" t="s">
        <v>291</v>
      </c>
      <c r="D136" s="183" t="str">
        <f t="shared" si="11"/>
        <v>SPUŽVA ZA SUĐE U BOJI 10/1 - KOM</v>
      </c>
      <c r="E136" s="80">
        <v>7277</v>
      </c>
      <c r="F136" s="86"/>
      <c r="G136" s="190"/>
      <c r="H136" s="59"/>
      <c r="I136" s="181">
        <f t="shared" si="12"/>
        <v>0</v>
      </c>
      <c r="J136" s="195"/>
    </row>
    <row r="137" spans="1:10" ht="15">
      <c r="A137" s="182">
        <v>134</v>
      </c>
      <c r="B137" s="43" t="str">
        <f t="shared" si="10"/>
        <v>9030222</v>
      </c>
      <c r="C137" s="43" t="s">
        <v>298</v>
      </c>
      <c r="D137" s="183" t="str">
        <f t="shared" si="11"/>
        <v>SPUŽVA ZA SUĐE VELIKA ŽUT/PLAV/ZEL/CRVEN - KOM</v>
      </c>
      <c r="E137" s="80">
        <v>4640</v>
      </c>
      <c r="F137" s="86"/>
      <c r="G137" s="190"/>
      <c r="H137" s="59"/>
      <c r="I137" s="181">
        <f t="shared" si="12"/>
        <v>0</v>
      </c>
      <c r="J137" s="195"/>
    </row>
    <row r="138" spans="1:10" ht="15">
      <c r="A138" s="182">
        <v>135</v>
      </c>
      <c r="B138" s="43" t="str">
        <f t="shared" si="10"/>
        <v>9030235</v>
      </c>
      <c r="C138" s="43" t="s">
        <v>521</v>
      </c>
      <c r="D138" s="183" t="str">
        <f t="shared" si="11"/>
        <v>SPUŽVA ZA SUĐE VILEDA GLITZI CRYSTAL 9/1 - KOM</v>
      </c>
      <c r="E138" s="80">
        <v>358</v>
      </c>
      <c r="F138" s="86"/>
      <c r="G138" s="190"/>
      <c r="H138" s="59"/>
      <c r="I138" s="181">
        <f t="shared" si="12"/>
        <v>0</v>
      </c>
      <c r="J138" s="195"/>
    </row>
    <row r="139" spans="1:10" ht="15">
      <c r="A139" s="178">
        <v>136</v>
      </c>
      <c r="B139" s="43" t="str">
        <f t="shared" si="10"/>
        <v>9030081</v>
      </c>
      <c r="C139" s="43" t="s">
        <v>251</v>
      </c>
      <c r="D139" s="183" t="str">
        <f t="shared" si="11"/>
        <v>SPUŽVA ZA SUĐE VILEDA GLITZI MEDIUM 3/1 - KOM</v>
      </c>
      <c r="E139" s="80">
        <v>126</v>
      </c>
      <c r="F139" s="86"/>
      <c r="G139" s="190"/>
      <c r="H139" s="59"/>
      <c r="I139" s="181">
        <f t="shared" si="12"/>
        <v>0</v>
      </c>
      <c r="J139" s="195"/>
    </row>
    <row r="140" spans="1:10" ht="15">
      <c r="A140" s="182">
        <v>137</v>
      </c>
      <c r="B140" s="43" t="str">
        <f t="shared" si="10"/>
        <v>9030218</v>
      </c>
      <c r="C140" s="43" t="s">
        <v>510</v>
      </c>
      <c r="D140" s="183" t="str">
        <f t="shared" si="11"/>
        <v>SPUŽVA ZA SUĐE VILEDA PUR AC.GREEN 10/1 - KOM</v>
      </c>
      <c r="E140" s="80">
        <v>3</v>
      </c>
      <c r="F140" s="86"/>
      <c r="G140" s="190"/>
      <c r="H140" s="59"/>
      <c r="I140" s="181">
        <f t="shared" si="12"/>
        <v>0</v>
      </c>
      <c r="J140" s="195"/>
    </row>
    <row r="141" spans="1:10" ht="15">
      <c r="A141" s="182">
        <v>138</v>
      </c>
      <c r="B141" s="43" t="str">
        <f t="shared" si="10"/>
        <v>9030164</v>
      </c>
      <c r="C141" s="43" t="s">
        <v>277</v>
      </c>
      <c r="D141" s="183" t="str">
        <f t="shared" si="11"/>
        <v>SRED.ZA ČIŠĆ.NEUTRAL REININGER 1L - KOM</v>
      </c>
      <c r="E141" s="80">
        <v>67</v>
      </c>
      <c r="F141" s="86"/>
      <c r="G141" s="190"/>
      <c r="H141" s="59"/>
      <c r="I141" s="181">
        <f t="shared" si="12"/>
        <v>0</v>
      </c>
      <c r="J141" s="195"/>
    </row>
    <row r="142" spans="1:10" ht="15">
      <c r="A142" s="182">
        <v>139</v>
      </c>
      <c r="B142" s="43" t="str">
        <f t="shared" si="10"/>
        <v>9030178</v>
      </c>
      <c r="C142" s="43" t="s">
        <v>285</v>
      </c>
      <c r="D142" s="183" t="str">
        <f t="shared" si="11"/>
        <v>STRUGAČ BEST S DRŠKOM - KOM</v>
      </c>
      <c r="E142" s="80">
        <v>15</v>
      </c>
      <c r="F142" s="86"/>
      <c r="G142" s="190"/>
      <c r="H142" s="59"/>
      <c r="I142" s="181">
        <f t="shared" si="12"/>
        <v>0</v>
      </c>
      <c r="J142" s="195"/>
    </row>
    <row r="143" spans="1:10" ht="15">
      <c r="A143" s="182">
        <v>140</v>
      </c>
      <c r="B143" s="43" t="str">
        <f t="shared" si="10"/>
        <v>9030014</v>
      </c>
      <c r="C143" s="43" t="s">
        <v>220</v>
      </c>
      <c r="D143" s="183" t="str">
        <f t="shared" si="11"/>
        <v>ŠTAP ALUMINIJSKI 140cm - KOM</v>
      </c>
      <c r="E143" s="80">
        <v>28</v>
      </c>
      <c r="F143" s="86"/>
      <c r="G143" s="190"/>
      <c r="H143" s="59"/>
      <c r="I143" s="181">
        <f t="shared" si="12"/>
        <v>0</v>
      </c>
      <c r="J143" s="195"/>
    </row>
    <row r="144" spans="1:10" ht="15">
      <c r="A144" s="182">
        <v>141</v>
      </c>
      <c r="B144" s="43" t="str">
        <f t="shared" si="10"/>
        <v>9030147</v>
      </c>
      <c r="C144" s="43" t="s">
        <v>494</v>
      </c>
      <c r="D144" s="183" t="str">
        <f t="shared" si="11"/>
        <v>TELESKOP DRŠKA ALUMINIJSKA 2x125 CM - KOM</v>
      </c>
      <c r="E144" s="80">
        <v>2</v>
      </c>
      <c r="F144" s="86"/>
      <c r="G144" s="190"/>
      <c r="H144" s="59"/>
      <c r="I144" s="181">
        <f t="shared" si="12"/>
        <v>0</v>
      </c>
      <c r="J144" s="195"/>
    </row>
    <row r="145" spans="1:10" ht="15">
      <c r="A145" s="182">
        <v>142</v>
      </c>
      <c r="B145" s="43" t="str">
        <f t="shared" si="10"/>
        <v>9030092</v>
      </c>
      <c r="C145" s="43" t="s">
        <v>252</v>
      </c>
      <c r="D145" s="183" t="str">
        <f t="shared" si="11"/>
        <v>TELESKOPSKI ŠTAP ALUM. 2X1.50 MT - KOM</v>
      </c>
      <c r="E145" s="80">
        <v>12</v>
      </c>
      <c r="F145" s="86"/>
      <c r="G145" s="190"/>
      <c r="H145" s="59"/>
      <c r="I145" s="181">
        <f t="shared" si="12"/>
        <v>0</v>
      </c>
      <c r="J145" s="195"/>
    </row>
    <row r="146" spans="1:10" ht="15">
      <c r="A146" s="182">
        <v>143</v>
      </c>
      <c r="B146" s="43" t="str">
        <f t="shared" si="10"/>
        <v>9030212</v>
      </c>
      <c r="C146" s="43" t="s">
        <v>296</v>
      </c>
      <c r="D146" s="183" t="str">
        <f t="shared" si="11"/>
        <v>VREĆICA  ZA USISIVAČ STIHL SE 61 5/1 - PAK</v>
      </c>
      <c r="E146" s="80">
        <v>125</v>
      </c>
      <c r="F146" s="86"/>
      <c r="G146" s="190"/>
      <c r="H146" s="59"/>
      <c r="I146" s="181">
        <f t="shared" si="12"/>
        <v>0</v>
      </c>
      <c r="J146" s="195"/>
    </row>
    <row r="147" spans="1:10" ht="15">
      <c r="A147" s="182">
        <v>144</v>
      </c>
      <c r="B147" s="43" t="str">
        <f t="shared" si="10"/>
        <v>9030175</v>
      </c>
      <c r="C147" s="43" t="s">
        <v>283</v>
      </c>
      <c r="D147" s="183" t="str">
        <f t="shared" si="11"/>
        <v>WC ČETKA OKRUGLA METLICA - BEZ POSTOLJA - KOM</v>
      </c>
      <c r="E147" s="80">
        <v>1928</v>
      </c>
      <c r="F147" s="86"/>
      <c r="G147" s="190"/>
      <c r="H147" s="59"/>
      <c r="I147" s="181">
        <f t="shared" si="12"/>
        <v>0</v>
      </c>
      <c r="J147" s="195"/>
    </row>
    <row r="148" spans="1:10" ht="15">
      <c r="A148" s="178">
        <v>145</v>
      </c>
      <c r="B148" s="43" t="str">
        <f t="shared" si="10"/>
        <v>9030197</v>
      </c>
      <c r="C148" s="43" t="s">
        <v>292</v>
      </c>
      <c r="D148" s="183" t="str">
        <f t="shared" si="11"/>
        <v>WC ČETKA OKRUGLA METLICA - SA POSTOLJEM - KOM</v>
      </c>
      <c r="E148" s="80">
        <v>286</v>
      </c>
      <c r="F148" s="86"/>
      <c r="G148" s="190"/>
      <c r="H148" s="59"/>
      <c r="I148" s="181">
        <f t="shared" si="12"/>
        <v>0</v>
      </c>
      <c r="J148" s="195"/>
    </row>
    <row r="149" spans="1:10" ht="15">
      <c r="A149" s="182">
        <v>146</v>
      </c>
      <c r="B149" s="43" t="str">
        <f t="shared" si="10"/>
        <v>9030033</v>
      </c>
      <c r="C149" s="43" t="s">
        <v>229</v>
      </c>
      <c r="D149" s="183" t="str">
        <f t="shared" si="11"/>
        <v>WC ČETKA SOLO E. - KOM</v>
      </c>
      <c r="E149" s="80">
        <v>2408</v>
      </c>
      <c r="F149" s="86"/>
      <c r="G149" s="190"/>
      <c r="H149" s="59"/>
      <c r="I149" s="181">
        <f t="shared" si="12"/>
        <v>0</v>
      </c>
      <c r="J149" s="195"/>
    </row>
    <row r="150" spans="1:10" ht="15">
      <c r="A150" s="182">
        <v>147</v>
      </c>
      <c r="B150" s="43" t="str">
        <f t="shared" si="10"/>
        <v>9030209</v>
      </c>
      <c r="C150" s="43" t="s">
        <v>295</v>
      </c>
      <c r="D150" s="183" t="str">
        <f>RIGHT(C150,LEN(C150)-FIND("-",C150)-1)</f>
        <v>WC KOMPLET ECONOM. - KOM</v>
      </c>
      <c r="E150" s="80">
        <v>174</v>
      </c>
      <c r="F150" s="86"/>
      <c r="G150" s="190"/>
      <c r="H150" s="59"/>
      <c r="I150" s="181">
        <f t="shared" si="12"/>
        <v>0</v>
      </c>
      <c r="J150" s="195"/>
    </row>
    <row r="151" spans="1:10" ht="15">
      <c r="A151" s="182">
        <v>148</v>
      </c>
      <c r="B151" s="43" t="str">
        <f t="shared" si="10"/>
        <v>9030073</v>
      </c>
      <c r="C151" s="43" t="s">
        <v>246</v>
      </c>
      <c r="D151" s="183" t="str">
        <f t="shared" si="11"/>
        <v>WC KOMPLET OKRUGLI - KOM</v>
      </c>
      <c r="E151" s="80">
        <v>573</v>
      </c>
      <c r="F151" s="86"/>
      <c r="G151" s="190"/>
      <c r="H151" s="59"/>
      <c r="I151" s="181">
        <f t="shared" si="12"/>
        <v>0</v>
      </c>
      <c r="J151" s="195"/>
    </row>
    <row r="152" spans="1:10" ht="15">
      <c r="A152" s="182">
        <v>149</v>
      </c>
      <c r="B152" s="43" t="str">
        <f t="shared" si="10"/>
        <v>9030173</v>
      </c>
      <c r="C152" s="43" t="s">
        <v>502</v>
      </c>
      <c r="D152" s="183" t="str">
        <f t="shared" si="11"/>
        <v>WC KOMPLET PVC - KOM</v>
      </c>
      <c r="E152" s="80">
        <v>0</v>
      </c>
      <c r="F152" s="86"/>
      <c r="G152" s="190"/>
      <c r="H152" s="59"/>
      <c r="I152" s="181">
        <f t="shared" si="12"/>
        <v>0</v>
      </c>
      <c r="J152" s="195"/>
    </row>
    <row r="153" spans="1:10" ht="15">
      <c r="A153" s="182">
        <v>150</v>
      </c>
      <c r="B153" s="43" t="str">
        <f t="shared" si="10"/>
        <v>9030199</v>
      </c>
      <c r="C153" s="43" t="s">
        <v>508</v>
      </c>
      <c r="D153" s="183" t="str">
        <f t="shared" si="11"/>
        <v>ZAMJENSKA KRPA ZA BRISAČ STAKLA 35CM - KOM</v>
      </c>
      <c r="E153" s="80">
        <v>17</v>
      </c>
      <c r="F153" s="86"/>
      <c r="G153" s="190"/>
      <c r="H153" s="59"/>
      <c r="I153" s="181">
        <f t="shared" si="12"/>
        <v>0</v>
      </c>
      <c r="J153" s="195"/>
    </row>
    <row r="154" spans="1:10" ht="15">
      <c r="A154" s="182">
        <v>151</v>
      </c>
      <c r="B154" s="43" t="str">
        <f t="shared" si="10"/>
        <v>9030059</v>
      </c>
      <c r="C154" s="43" t="s">
        <v>470</v>
      </c>
      <c r="D154" s="183" t="str">
        <f t="shared" si="11"/>
        <v>ŽICA ATOMIC 4/1 LIMUN - PAK</v>
      </c>
      <c r="E154" s="80">
        <v>1</v>
      </c>
      <c r="F154" s="86"/>
      <c r="G154" s="190"/>
      <c r="H154" s="59"/>
      <c r="I154" s="181">
        <f t="shared" si="12"/>
        <v>0</v>
      </c>
      <c r="J154" s="195"/>
    </row>
    <row r="155" spans="1:10" ht="15">
      <c r="A155" s="182">
        <v>152</v>
      </c>
      <c r="B155" s="43" t="str">
        <f t="shared" si="10"/>
        <v>9030061</v>
      </c>
      <c r="C155" s="43" t="s">
        <v>236</v>
      </c>
      <c r="D155" s="183" t="str">
        <f t="shared" si="11"/>
        <v>ŽICA ZA SUĐE 2/1 - KOM</v>
      </c>
      <c r="E155" s="80">
        <v>3034</v>
      </c>
      <c r="F155" s="86"/>
      <c r="G155" s="190"/>
      <c r="H155" s="59"/>
      <c r="I155" s="181">
        <f t="shared" si="12"/>
        <v>0</v>
      </c>
      <c r="J155" s="195"/>
    </row>
    <row r="156" spans="1:10" ht="15">
      <c r="A156" s="182">
        <v>153</v>
      </c>
      <c r="B156" s="43" t="str">
        <f t="shared" si="10"/>
        <v>9030179</v>
      </c>
      <c r="C156" s="43" t="s">
        <v>286</v>
      </c>
      <c r="D156" s="183" t="str">
        <f t="shared" si="11"/>
        <v>ŽICA ZA SUĐE 3/1 - KOM</v>
      </c>
      <c r="E156" s="80">
        <v>434</v>
      </c>
      <c r="F156" s="86"/>
      <c r="G156" s="190"/>
      <c r="H156" s="59"/>
      <c r="I156" s="181">
        <f t="shared" si="12"/>
        <v>0</v>
      </c>
      <c r="J156" s="195"/>
    </row>
    <row r="157" spans="1:10" ht="15">
      <c r="A157" s="178">
        <v>154</v>
      </c>
      <c r="B157" s="43" t="str">
        <f t="shared" si="10"/>
        <v>9030146</v>
      </c>
      <c r="C157" s="43" t="s">
        <v>269</v>
      </c>
      <c r="D157" s="183" t="str">
        <f t="shared" si="11"/>
        <v>ŽICA ZA SUĐE 40G SPIRALNA - KOM</v>
      </c>
      <c r="E157" s="80">
        <v>1603</v>
      </c>
      <c r="F157" s="86"/>
      <c r="G157" s="190"/>
      <c r="H157" s="59"/>
      <c r="I157" s="181">
        <f t="shared" si="12"/>
        <v>0</v>
      </c>
      <c r="J157" s="195"/>
    </row>
    <row r="158" spans="1:10" ht="15">
      <c r="A158" s="182">
        <v>155</v>
      </c>
      <c r="B158" s="43" t="str">
        <f t="shared" si="10"/>
        <v>9030062</v>
      </c>
      <c r="C158" s="43" t="s">
        <v>472</v>
      </c>
      <c r="D158" s="183" t="str">
        <f t="shared" si="11"/>
        <v>ŽICA ZA SUĐE GOLD 2/1 - KOM</v>
      </c>
      <c r="E158" s="80">
        <v>50</v>
      </c>
      <c r="F158" s="86"/>
      <c r="G158" s="190"/>
      <c r="H158" s="59"/>
      <c r="I158" s="181">
        <f t="shared" si="12"/>
        <v>0</v>
      </c>
      <c r="J158" s="195"/>
    </row>
    <row r="159" spans="1:10" ht="15">
      <c r="A159" s="182">
        <v>156</v>
      </c>
      <c r="B159" s="43" t="str">
        <f t="shared" si="10"/>
        <v>9030060</v>
      </c>
      <c r="C159" s="43" t="s">
        <v>471</v>
      </c>
      <c r="D159" s="183" t="str">
        <f t="shared" si="11"/>
        <v>ŽICA ZA SUĐE GRUBA ČELIČNA 2/1 - PAK</v>
      </c>
      <c r="E159" s="80">
        <v>35</v>
      </c>
      <c r="F159" s="86"/>
      <c r="G159" s="190"/>
      <c r="H159" s="59"/>
      <c r="I159" s="181">
        <f t="shared" si="12"/>
        <v>0</v>
      </c>
      <c r="J159" s="195"/>
    </row>
    <row r="160" spans="1:10" ht="12.75" thickBot="1">
      <c r="A160" s="182">
        <v>157</v>
      </c>
      <c r="B160" s="47" t="str">
        <f t="shared" si="10"/>
        <v>9030177</v>
      </c>
      <c r="C160" s="47" t="s">
        <v>284</v>
      </c>
      <c r="D160" s="184" t="str">
        <f t="shared" si="11"/>
        <v>ŽILETI ZA STRUGAČ BEST - KOM</v>
      </c>
      <c r="E160" s="82">
        <v>60</v>
      </c>
      <c r="F160" s="87"/>
      <c r="G160" s="191"/>
      <c r="H160" s="60"/>
      <c r="I160" s="185">
        <f t="shared" si="12"/>
        <v>0</v>
      </c>
      <c r="J160" s="196"/>
    </row>
    <row r="161" spans="2:9" ht="15">
      <c r="B161" s="78"/>
      <c r="C161" s="104" t="s">
        <v>300</v>
      </c>
      <c r="D161" s="104" t="s">
        <v>589</v>
      </c>
      <c r="E161" s="48">
        <f>SUM(E4:E160)</f>
        <v>93632</v>
      </c>
      <c r="F161" s="186"/>
      <c r="G161" s="192"/>
      <c r="I161" s="83">
        <f>SUM(I4:I160)</f>
        <v>0</v>
      </c>
    </row>
    <row r="163" spans="6:7" ht="15">
      <c r="F163" s="50" t="s">
        <v>588</v>
      </c>
      <c r="G163" s="50"/>
    </row>
    <row r="164" spans="6:7" ht="15">
      <c r="F164" s="50"/>
      <c r="G164" s="50"/>
    </row>
    <row r="165" spans="6:7" ht="15">
      <c r="F165" s="55"/>
      <c r="G165" s="55"/>
    </row>
    <row r="166" spans="6:7" ht="15">
      <c r="F166" s="50"/>
      <c r="G166" s="50"/>
    </row>
    <row r="167" spans="6:7" ht="15">
      <c r="F167" s="50"/>
      <c r="G167" s="50"/>
    </row>
  </sheetData>
  <sheetProtection algorithmName="SHA-512" hashValue="c3WzBiH4imSTrOV8bM4io2GTlAmmNQB+sMUMTF5E1xMgR/cwfuq8YuCd+kASS24tqit4IahDr+MGKv+MWNtujA==" saltValue="W7EHP5dDe/O5GBqHzLXWgg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Rupec</dc:creator>
  <cp:keywords/>
  <dc:description/>
  <cp:lastModifiedBy>Valentina Rupec</cp:lastModifiedBy>
  <cp:lastPrinted>2022-02-11T08:16:42Z</cp:lastPrinted>
  <dcterms:created xsi:type="dcterms:W3CDTF">2021-11-17T12:11:24Z</dcterms:created>
  <dcterms:modified xsi:type="dcterms:W3CDTF">2023-01-16T14:57:09Z</dcterms:modified>
  <cp:category/>
  <cp:version/>
  <cp:contentType/>
  <cp:contentStatus/>
</cp:coreProperties>
</file>