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enic\Documents\2 PROJEKTI\2022 KU\PL Više objek_Elektro_Aur+Fin+SM+Sip\2 Natječaj PN-319-R2022\"/>
    </mc:Choice>
  </mc:AlternateContent>
  <bookViews>
    <workbookView xWindow="-15" yWindow="105" windowWidth="19320" windowHeight="9195" tabRatio="828"/>
  </bookViews>
  <sheets>
    <sheet name="Aur+Fin+SM+Sir" sheetId="46" r:id="rId1"/>
  </sheets>
  <calcPr calcId="162913"/>
</workbook>
</file>

<file path=xl/calcChain.xml><?xml version="1.0" encoding="utf-8"?>
<calcChain xmlns="http://schemas.openxmlformats.org/spreadsheetml/2006/main">
  <c r="G357" i="46" l="1"/>
  <c r="C372" i="46" l="1"/>
  <c r="C370" i="46"/>
  <c r="C368" i="46"/>
  <c r="C363" i="46"/>
  <c r="G278" i="46"/>
  <c r="G264" i="46"/>
  <c r="G262" i="46"/>
  <c r="G268" i="46"/>
  <c r="G267" i="46"/>
  <c r="G273" i="46" l="1"/>
  <c r="G338" i="46"/>
  <c r="G344" i="46" l="1"/>
  <c r="G342" i="46"/>
  <c r="G355" i="46"/>
  <c r="G346" i="46"/>
  <c r="G340" i="46" l="1"/>
  <c r="B375" i="46"/>
  <c r="G336" i="46"/>
  <c r="G375" i="46" s="1"/>
  <c r="G377" i="46" s="1"/>
  <c r="C357" i="46"/>
  <c r="C375" i="46" s="1"/>
  <c r="B374" i="46"/>
  <c r="B373" i="46"/>
  <c r="B371" i="46"/>
  <c r="B369" i="46"/>
  <c r="C332" i="46"/>
  <c r="C374" i="46" s="1"/>
  <c r="G330" i="46"/>
  <c r="G321" i="46"/>
  <c r="G319" i="46"/>
  <c r="G317" i="46"/>
  <c r="G314" i="46"/>
  <c r="G313" i="46"/>
  <c r="G310" i="46"/>
  <c r="G308" i="46"/>
  <c r="C304" i="46"/>
  <c r="C373" i="46" s="1"/>
  <c r="G302" i="46"/>
  <c r="G293" i="46"/>
  <c r="G291" i="46"/>
  <c r="G289" i="46"/>
  <c r="G287" i="46"/>
  <c r="G285" i="46"/>
  <c r="G283" i="46"/>
  <c r="G281" i="46"/>
  <c r="G279" i="46"/>
  <c r="G277" i="46"/>
  <c r="G276" i="46"/>
  <c r="G272" i="46"/>
  <c r="G271" i="46"/>
  <c r="G304" i="46" l="1"/>
  <c r="G332" i="46"/>
  <c r="G374" i="46" s="1"/>
  <c r="G373" i="46"/>
  <c r="C256" i="46" l="1"/>
  <c r="C371" i="46" s="1"/>
  <c r="G120" i="46"/>
  <c r="G122" i="46" s="1"/>
  <c r="G366" i="46" s="1"/>
  <c r="G252" i="46"/>
  <c r="G245" i="46"/>
  <c r="G243" i="46"/>
  <c r="G241" i="46"/>
  <c r="G239" i="46"/>
  <c r="G237" i="46"/>
  <c r="G235" i="46"/>
  <c r="G233" i="46"/>
  <c r="G231" i="46"/>
  <c r="G230" i="46"/>
  <c r="G210" i="46"/>
  <c r="G208" i="46"/>
  <c r="G207" i="46"/>
  <c r="G206" i="46"/>
  <c r="G205" i="46"/>
  <c r="G204" i="46"/>
  <c r="G203" i="46"/>
  <c r="G200" i="46"/>
  <c r="G198" i="46"/>
  <c r="G254" i="46" l="1"/>
  <c r="G256" i="46" s="1"/>
  <c r="G371" i="46" s="1"/>
  <c r="G74" i="46"/>
  <c r="G49" i="46" l="1"/>
  <c r="G48" i="46"/>
  <c r="B367" i="46" l="1"/>
  <c r="B366" i="46"/>
  <c r="B365" i="46"/>
  <c r="B364" i="46"/>
  <c r="G140" i="46" l="1"/>
  <c r="G142" i="46"/>
  <c r="C76" i="46" l="1"/>
  <c r="C365" i="46" s="1"/>
  <c r="C36" i="46"/>
  <c r="C364" i="46" s="1"/>
  <c r="G63" i="46"/>
  <c r="G61" i="46"/>
  <c r="G150" i="46"/>
  <c r="G135" i="46"/>
  <c r="G148" i="46"/>
  <c r="G132" i="46"/>
  <c r="G138" i="46"/>
  <c r="G137" i="46"/>
  <c r="G136" i="46"/>
  <c r="G159" i="46"/>
  <c r="G146" i="46" l="1"/>
  <c r="G144" i="46"/>
  <c r="G130" i="46"/>
  <c r="G128" i="46"/>
  <c r="C161" i="46" l="1"/>
  <c r="C367" i="46" s="1"/>
  <c r="G126" i="46"/>
  <c r="G161" i="46" s="1"/>
  <c r="G367" i="46" s="1"/>
  <c r="G54" i="46" l="1"/>
  <c r="G51" i="46"/>
  <c r="G26" i="46" l="1"/>
  <c r="G25" i="46"/>
  <c r="G22" i="46"/>
  <c r="G21" i="46"/>
  <c r="G18" i="46"/>
  <c r="G32" i="46"/>
  <c r="G28" i="46"/>
  <c r="G34" i="46"/>
  <c r="G30" i="46"/>
  <c r="G36" i="46" l="1"/>
  <c r="G364" i="46" s="1"/>
  <c r="G42" i="46"/>
  <c r="G65" i="46" l="1"/>
  <c r="G59" i="46"/>
  <c r="G58" i="46"/>
  <c r="G57" i="46"/>
  <c r="G56" i="46"/>
  <c r="G55" i="46"/>
  <c r="G45" i="46"/>
  <c r="G40" i="46"/>
  <c r="C122" i="46"/>
  <c r="C366" i="46" s="1"/>
  <c r="G188" i="46"/>
  <c r="G179" i="46"/>
  <c r="G177" i="46"/>
  <c r="G175" i="46"/>
  <c r="G174" i="46"/>
  <c r="G171" i="46"/>
  <c r="G169" i="46"/>
  <c r="C190" i="46"/>
  <c r="C369" i="46" s="1"/>
  <c r="G167" i="46"/>
  <c r="G76" i="46" l="1"/>
  <c r="G365" i="46" s="1"/>
  <c r="G190" i="46"/>
  <c r="G369" i="46" s="1"/>
</calcChain>
</file>

<file path=xl/sharedStrings.xml><?xml version="1.0" encoding="utf-8"?>
<sst xmlns="http://schemas.openxmlformats.org/spreadsheetml/2006/main" count="515" uniqueCount="216">
  <si>
    <t>kpl</t>
  </si>
  <si>
    <t>kom</t>
  </si>
  <si>
    <t>m</t>
  </si>
  <si>
    <t>REKAPITULACIJA</t>
  </si>
  <si>
    <t>1.</t>
  </si>
  <si>
    <t>2.</t>
  </si>
  <si>
    <t>3.</t>
  </si>
  <si>
    <t>4.</t>
  </si>
  <si>
    <t>Naručitelj:</t>
  </si>
  <si>
    <t>Ponuditelj:</t>
  </si>
  <si>
    <t>Plava laguna d.d.</t>
  </si>
  <si>
    <t>Rade končara 12</t>
  </si>
  <si>
    <t>52440 Poreč</t>
  </si>
  <si>
    <t>Ponuda br. ______________</t>
  </si>
  <si>
    <t>R.B.</t>
  </si>
  <si>
    <t>NASLOV STAVKE I OPIS</t>
  </si>
  <si>
    <t>J.M.</t>
  </si>
  <si>
    <t>KOL.</t>
  </si>
  <si>
    <t>J.C.</t>
  </si>
  <si>
    <t>IZNOS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</si>
  <si>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</si>
  <si>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</si>
  <si>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</si>
  <si>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</si>
  <si>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</si>
  <si>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</si>
  <si>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</si>
  <si>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</si>
  <si>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</si>
  <si>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kom.</t>
  </si>
  <si>
    <t>* neprekinutosti zaštitnih vodiča</t>
  </si>
  <si>
    <t>* funkcionalnosti instalirane opreme</t>
  </si>
  <si>
    <t>* ispravnosti zaštite od indirektnog dodira</t>
  </si>
  <si>
    <t>Ispitivanje električne instalacije od strane ovlaštene ustanove i izdavanje zapisnika o ispitivanju.</t>
  </si>
  <si>
    <t xml:space="preserve">NAPOMENA </t>
  </si>
  <si>
    <t>TROŠKOVNIK ELEKTROINSTALACIJSKIH RADOVA</t>
  </si>
  <si>
    <t xml:space="preserve"> - minijaturni automatski prekidač, 1-polni, 16A, C karakteristike, prekidne moći 10kA - IEC60947-2</t>
  </si>
  <si>
    <t xml:space="preserve"> - minijaturni automatski prekidač, 1-polni, 6A, C karakteristike, prekidne moći 10kA - IEC60947-2</t>
  </si>
  <si>
    <t xml:space="preserve"> - minijaturni automatski prekidač, 3-polni, 40A, C karakteristike, prekidne moći 10kA - IEC60947-2</t>
  </si>
  <si>
    <t xml:space="preserve"> - odvodnik prenapona tip 2, 3P+N, za TN-S sustav, nazivnog napona Un=230V, maksimalne struje odvoda (8/20) Imax=40kA, nivoa zaštite Up&lt;=1,5 kV, fiksne izvedbe sa indikacijom dotrajalosti</t>
  </si>
  <si>
    <t xml:space="preserve"> - niskonaponski tropolni kompaktni prekidač nazivne struje tijela prekidača 160A, fiksne izvedbe, nazivne granične prekidne moći Icu=36kA, sa elektroničkom zaštitnom jedinicom In=160A, komplet s naponskim okidačem za daljinski isklop 230VAC</t>
  </si>
  <si>
    <t xml:space="preserve"> - gljivasto tipkalo za nužni isklop, deblokiranje okretanjem</t>
  </si>
  <si>
    <t xml:space="preserve"> - kombinirana strujna zaštitna sklopka, 1p+N, 16A, C karakteristike, osjetljivosti 30mA, tip A, prekidne moći 10kA - IEC60947-2</t>
  </si>
  <si>
    <t xml:space="preserve"> - kombinirana strujna zaštitna sklopka, 1p+N, 10A, C karakteristike, osjetljivosti 30mA, tip A, prekidne moći 10kA - IEC60947-2</t>
  </si>
  <si>
    <t xml:space="preserve"> - minijaturni automatski prekidač, 4-polni, 40A, C karakteristike, prekidne moći 10kA - IEC60947-2</t>
  </si>
  <si>
    <t xml:space="preserve"> - minijaturni automatski prekidač, 4-polni, 25A, C karakteristike, prekidne moći 10kA - IEC60947-2</t>
  </si>
  <si>
    <t xml:space="preserve"> - minijaturni automatski prekidač, 4-polni, 16A, C karakteristike, prekidne moći 10kA - IEC60947-2</t>
  </si>
  <si>
    <t xml:space="preserve"> - minijaturni automatski prekidač, 3-polni, 25A, C karakteristike, prekidne moći 10kA - IEC60947-2</t>
  </si>
  <si>
    <t xml:space="preserve"> - minijaturni automatski prekidač, 1-polni, 10A, B karakteristike, prekidne moći 10kA - IEC60947-2</t>
  </si>
  <si>
    <t xml:space="preserve"> - minijaturni automatski prekidač, 1-polni, 6A, B karakteristike, prekidne moći 10kA - IEC60947-2</t>
  </si>
  <si>
    <t xml:space="preserve"> - instalacijski sklopnik 16A, 3NO, nazivni upravljački napon svitka 230VAC</t>
  </si>
  <si>
    <t xml:space="preserve"> - instalacijski sklopnik 16A, 1NO, nazivni upravljački napon svitka 230VAC</t>
  </si>
  <si>
    <t xml:space="preserve"> - instalacijski sklopnik 16A, 2NO, nazivni upravljački napon svitka 230VAC, s polugom 1-A-0</t>
  </si>
  <si>
    <t xml:space="preserve"> - programabilni uklopni sat s digitalnim zaslonom, 2 kanala 16A/250V, veličina 2.5M  (tip kao ABB D2)</t>
  </si>
  <si>
    <t xml:space="preserve"> - svjetlosna sklopka s vanjskom fotoćelijom, 10A, 250V  (tip kao Schneider CCT15369)</t>
  </si>
  <si>
    <t xml:space="preserve"> - grebenasta sklopka, 0-1, 4G10-90U, 1p, 10A (ugradnja na vrata ormara)</t>
  </si>
  <si>
    <t xml:space="preserve"> - jednofazni upravljački transformator 230V AC/24V AC, snage 50VA</t>
  </si>
  <si>
    <t xml:space="preserve"> - četveropolni instalacijski sklopnik (2NO + 2NC) 20A, 24V AC; 50Hz</t>
  </si>
  <si>
    <t xml:space="preserve"> - N i PE sabirnice, igličaste sabirnice, redne stezaljke, PVC kanalice, POK kanali, izolatori, zaštita od dodira, ožičenje, uvodnice, zaštitni poklopci, natpisi na elementima, oznaka razdjelnika, oznake opasnosti, oznaka o primjenjenoj zaštiti, trajno čitljiva shema (plastificirana) smještena u prostoru na vratima, trajno čitljive oznake kabela (adresa, tip i presjek) na oba kraja kabela, sav vijčani pribor, uključujuči i kabelske stopice odgovarajućeg presjeka.</t>
  </si>
  <si>
    <t>Fukcionalna proba, probni pogon i puštanje u rad instalacije, pregled napona napajanja u RO-REC i ostalih potrošaća, primopredaja radova i izrada zapisnika prateće dokumentacije.</t>
  </si>
  <si>
    <t>I.9.31</t>
  </si>
  <si>
    <t>Ugradnja panik rasvjete oko hotela</t>
  </si>
  <si>
    <t>I.9.47</t>
  </si>
  <si>
    <t>AC FINIDA</t>
  </si>
  <si>
    <t>I.9.50</t>
  </si>
  <si>
    <t xml:space="preserve">Sanacija kompletne električne instalacije na Bellavisti. </t>
  </si>
  <si>
    <t>I.9.51</t>
  </si>
  <si>
    <t xml:space="preserve">Rekonstrukcija starih RO u kuhinji-restoranu i Bellavisti. </t>
  </si>
  <si>
    <t>I.9.58</t>
  </si>
  <si>
    <t>Ugradnja vanjske panik rasvjete</t>
  </si>
  <si>
    <t>H. SOL SIPAR</t>
  </si>
  <si>
    <t>I.9.56</t>
  </si>
  <si>
    <t>Radovi na el. instalacijama vanjskih ugostiteljskih Punkteva</t>
  </si>
  <si>
    <t>Pripremni radovi - pregled i isključenje sa osiguranjem beznaponskog stanja u mreži napajanja građevine, iskopčavanje GRO, RO i sl., pregled instalacija i utvrđivanje postojećih kabela, ponovno ukopčanje po završetku.</t>
  </si>
  <si>
    <t>Pregled i ispitivanje svih kabela RO restoran s uređajem ispitnog napona 2,5 kV DC u trajanju od 1/10min, mjerenje izolacije i utvrđivanje ispravnosti vrši se dijagnostičkim testom (PI, DAR, DD), ispitivanje s naponskim korakom, između svih vodiča međusobno L1-L2-L3-N-Pe, ispitivanje dielektrične snage (DC), faktora polarizacije, izrada izvješća s rezultatima ispitivanja, radi utvrđivanja uporabljivosti, obračun po vodiću.</t>
  </si>
  <si>
    <t>Dobava, polaganje te spajanje kabela za el. instalaciju fiksnih priključaka, uvučenih u  cijevi odgovarajućeg promjera, odnosno položeni na kabelske police, uključivo potrebne razvodne kutije te komplet sa svim potrebnim spojnim i montažnim radom i materijalom do konačne funkcije:</t>
  </si>
  <si>
    <r>
      <t xml:space="preserve"> - NYY-J 5x6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</si>
  <si>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5x4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</si>
  <si>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5x2,5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</si>
  <si>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3x2,5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</si>
  <si>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3x1,5 mm</t>
    </r>
    <r>
      <rPr>
        <vertAlign val="superscript"/>
        <sz val="8"/>
        <rFont val="Arial"/>
        <family val="2"/>
        <charset val="238"/>
      </rPr>
      <t>2</t>
    </r>
  </si>
  <si>
    <t>Izrada dokumentacije izvedenog stanja RO restoran, jednopolna shema, oznake RO, predaja korisniku u digitalnom i papirnatom obliku 2x.</t>
  </si>
  <si>
    <t>* izolacijskog otpora električne instalacije - svih djelova el.</t>
  </si>
  <si>
    <t>* otpora uzemljenja</t>
  </si>
  <si>
    <t>* otpor petlje</t>
  </si>
  <si>
    <t>* ispravnosti zaštite od direktnog dodira</t>
  </si>
  <si>
    <t>* sabirnica duljine 140 cm</t>
  </si>
  <si>
    <t xml:space="preserve">Pripremni radovi za bojanje ormara obuhvaćaju: čišćenje od nečistoća površinskog sloja kučišta dna i bočnih stranica GRO, nanos antikorozivnog premaza u svrhu skidanja oksidirajućeg sloja kučišta ormara sredstvom tip kao Ferosan i sl., bojanje temeljnom sivom bojom prvi premaz, bojanje nanoženjm završnog sloja u postojećoj RAL boji, obuhvaća se bojanje </t>
  </si>
  <si>
    <t>Spajanje vodića i kabela na sabirnicu N i PE sa izradom kabelskih završetaka za sve vodiće dim. od 0,75 - 70 mm2, izrađuju se sa stopicama, tuljcima, spajaju se svi kabeli i vodići prethodno odspojeni, obračun po kompletu.</t>
  </si>
  <si>
    <t>Demontaža postojećih sabirnica u GRO, RO sanitarnih čvorova, odspajanje svih kabela i vodića N i PE, označavanje, obračun po ormaru komplet.</t>
  </si>
  <si>
    <t>Rekonstrukcija elektro-ormara S.Č. 1, 2 i 3 - prema zapisniku inspekcije</t>
  </si>
  <si>
    <t>Dobava i ugradnja bakrenih sabirnica dim. 30x5 mm sa vijčanim stezaljkama u cijeloj dužini sabirnice u svrhu spajanja vodića dim. 0,75 - 10 mm2, sa provrtima u bakrenoj sabirnici od fi 6 do 8 mm.</t>
  </si>
  <si>
    <t>* sabirnica duljine   80 cm</t>
  </si>
  <si>
    <t>Pažljiva demontaža postojećeg RO restoran, dim. cca. 80x120, odvoz na deponiju i zbrinjavanje, odspajanje i označavanje kabela, radove izvesti da se zaštiti okolni prostor od prašine, radova i sl.</t>
  </si>
  <si>
    <t xml:space="preserve"> - grebenasta sklopka, 1-0-2, 4G10-90U, 1p, 10A (ugradnja na vrata ormara)</t>
  </si>
  <si>
    <t xml:space="preserve"> - strujnim mjerni transformatori 150/5A (3 kom.), za ugradnju na DIN šinu</t>
  </si>
  <si>
    <t xml:space="preserve"> - modularno trofazno brojilo za mjerenje utroška el. energije, indirektno, 3p, 5A, za montažu na DIN šinu za mjerenje električne energije kao Schneider iEM3255 ili jednakovrijedno</t>
  </si>
  <si>
    <t xml:space="preserve"> - kombinirana strujna zaštitna sklopka, 1p+N, 40A, C karakteristike, osjetljivosti 30mA, tip A, prekidne moći 10kA - IEC60947-2</t>
  </si>
  <si>
    <t xml:space="preserve"> - kombinirana strujna zaštitna sklopka, 1p+N, 32A, C karakteristike, osjetljivosti 30mA, tip A, prekidne moći 10kA - IEC60947-2</t>
  </si>
  <si>
    <t xml:space="preserve"> - kombinirana strujna zaštitna sklopka, 1p+N, 20A, C karakteristike, osjetljivosti 30mA, tip A, prekidne moći 10kA - IEC60947-2</t>
  </si>
  <si>
    <t xml:space="preserve"> - diferencijalna strujna zaštitna sklopka, četveropolna, nazivne struje 40A, osjetljivosti 30mA, tip A</t>
  </si>
  <si>
    <t xml:space="preserve"> - minijaturni automatski prekidač, 1-polni, 10A, C karakteristike, prekidne moći 10kA - IEC60947-2</t>
  </si>
  <si>
    <t xml:space="preserve"> - NV rastavna sklopka vel.000|125A|3P, box stez.50mm², na ploču sa osiguraćima 63 A, 3 kom.</t>
  </si>
  <si>
    <t xml:space="preserve"> - minijaturni automatski prekidač, 3-polni, 16A, C karakteristike, prekidne moći 10kA - IEC60947-2</t>
  </si>
  <si>
    <r>
      <t xml:space="preserve"> - NYY-J 5x25 mm</t>
    </r>
    <r>
      <rPr>
        <vertAlign val="superscript"/>
        <sz val="8"/>
        <rFont val="Arial"/>
        <family val="2"/>
        <charset val="238"/>
      </rPr>
      <t>2</t>
    </r>
  </si>
  <si>
    <t>Dobava i ugradnja PVC kanalice za kablove koja se ugrađuje tiplanjem u zid/strop bijela sa poklopcem, uključivo sitni i potrošni materijal, dimenzija</t>
  </si>
  <si>
    <t>PVC kanalica 16x16mm</t>
  </si>
  <si>
    <t>Dobava i polaganje/ugradnja cijevi. Jediničnom cijenom je obuhvaćen sav potreban materijal i svi radovi za polaganje svih vrsta cijevi, sa i bez odstojnih držača, direktno u zemlju ili u beton (po potrebi), zaštita, međusobno spajanje cijevi i uvođenje cijevi.</t>
  </si>
  <si>
    <t xml:space="preserve"> - savitljiva plastična rebrasta cijev  Ø 25 mm, sive boje, sa užetom ili žicom za provlačenje kabela.</t>
  </si>
  <si>
    <t xml:space="preserve"> - savitljiva plastična rebrasta cijev  Ø 20 mm, sive boje, sa užetom ili žicom za provlačenje kabela.</t>
  </si>
  <si>
    <t>Izrada proboja u zidu/podu za prolaz kabela, bušenje svrdlom, obračun po prodoru</t>
  </si>
  <si>
    <t>PVC kanalica 20x16mm</t>
  </si>
  <si>
    <t>Dobava i ugradnja nadgradne šuko utičnice tip kao Gewiss sa zaštitnim kontaktom, 230 V, 16A, i zaštitnim poklopcem, IP 55, pričvršćivanje vijcima i tiplama u zid.</t>
  </si>
  <si>
    <t>Dobava i ugradnja nadgradni prekidač obični  tip kao Gewiss sa zaštitnim poklopcem, IP 55, pričvršćivanje vijcima i tiplama u zid.</t>
  </si>
  <si>
    <t>Dobava i ugradnja Raychem spojnice za kabele dim. 1,5 - 6 mm2, potrebno uključiti dodatni spojni, sitni i potrošni materijal za spajanje kabela, uvod kabela u RO izvodi se s donje strane ormara, prije početka radova zatražiti odobrenje od nadzornog inženjera, obračun po kabelskom vodiću.</t>
  </si>
  <si>
    <t>Funkcionalni pregled i odspajanje kabela svih strujnih krugova RO-AURA, ponovno spajanje po završetku, potrebno je odspojiti sve strujne krugove iz neispravnog ormara radi provjere ispravnosti, obračun po žili.</t>
  </si>
  <si>
    <t>Dobava i ugradnja PVC kanalice za kablove koja se ugrađuje tiplanjem u zid/strop bijela sa poklopcem, radovi se izvode na visini do 6 m, uključivo sitni i potrošni materijal, dimenzija</t>
  </si>
  <si>
    <t>II.3.14.269</t>
  </si>
  <si>
    <t xml:space="preserve">Sanacija RO za kompresore i dry coolere </t>
  </si>
  <si>
    <t>Dobava i ugradnja zaštitnih poklopaca i pokrova radi zaštite od direktnog dodira, potrebno pokriti sve vodljive djelove unutar cijelog ormara, izrada provrta i otvora radi pristupa ugrađenoj opremi sve prena HR EN normama, ugradnja odstojnika na DIN šinu i poklopaca.</t>
  </si>
  <si>
    <r>
      <t xml:space="preserve"> - NYY-J 1x16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</si>
  <si>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1x6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</si>
  <si>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1x4 mm</t>
    </r>
    <r>
      <rPr>
        <vertAlign val="superscript"/>
        <sz val="8"/>
        <rFont val="Arial"/>
        <family val="2"/>
        <charset val="238"/>
      </rPr>
      <t>2</t>
    </r>
  </si>
  <si>
    <r>
      <t xml:space="preserve"> - NYY-J 1x2,5 mm</t>
    </r>
    <r>
      <rPr>
        <vertAlign val="superscript"/>
        <sz val="8"/>
        <rFont val="Arial"/>
        <family val="2"/>
        <charset val="238"/>
      </rPr>
      <t>2</t>
    </r>
  </si>
  <si>
    <t>Završno čišćenje i brisanje ormara, otklanjanje neupotrebljivih djelova, demontaža opreme koja nije u funkciji, odvoz na otpad.</t>
  </si>
  <si>
    <t>Postavljanje oznaka samoljepljivim trakama s bijelom podlogom, izrada na licu mjesta, crna slova, postaviti oznake prema 1P shemi, pregled i usklađenje sa shemom, provjera funkcionalnosti.</t>
  </si>
  <si>
    <t>Dobava, polaganje te spajanje kabela za el. instalaciju fiksnih priključaka, uvučenih u cijevi odgovarajućeg promjera, odnosno položeni na kabelske police, uključivo potrebne razvodne kutije te komplet sa svim potrebnim spojnim i montažnim radom i materijalom do konačne funkcije:</t>
  </si>
  <si>
    <t>Ispitivanja, tehnički pregled, puštanje u rad i primopredaja radova, 
- izrada i predaja ispitnih lista za izvedene kontrole, podešenja i ispitivanja,
- predaja izjava o sukladnosti i drugih potrebnih atestnih lista i tehničkih uputstava na hrvatskom jeziku,
- izdavanja izvješća o ispravnosti, zapisnik o pregledu i ispitivanju.</t>
  </si>
  <si>
    <t xml:space="preserve"> - razvodni ormar metalni plastificiran, dim cca. 900x1000mm montiran na zid, ulaz kabela s gornje strane predvidjeti uvodnice i donje strane</t>
  </si>
  <si>
    <t>Dobava i ugradnja Raychem spojnice za kabele dim. 1,5 - 16 mm2, potrebno uključiti dodatni spojni, sitni i potrošni materijal za spajanje kabela, uvod kabela u RO izvodi se s donje i gornje strane ormara, prije početka radova zatražiti odobrenje od nadzornog inženjera, obračun po kabelskom vodiću.</t>
  </si>
  <si>
    <t>Puštanje u rad, podešavanje, označavanje žila, provjera napajanja uređaja, pregled funkcionalnosti i sl.</t>
  </si>
  <si>
    <t>Demontaža osiguračkih postolja NH00, rastavljač osigurača, sklopki, ožićenje i svi ostali elementi koji se demontiraju, provjeriti sa nadzornim inženjerom</t>
  </si>
  <si>
    <t>Dobava i ugradnja osiguračkih postolja NH00, tropolno rastavno osiguračko postolje, cca. dim. 180x120 mm,  NH00-160 A sa izradom spojeva i kabelskim glavama.</t>
  </si>
  <si>
    <t>Dobava i ugradnja visoko-učinskih osigurača velićina NH00, NH1 i NH 2 prema strujnim vrijednostima od 35 - 125 A, karak. gG, prema shemi.</t>
  </si>
  <si>
    <t>Dobava, polaganje te spajanje kabela, izvedba ožićenja za el. instalaciju osigruačkih postolja odgovarajućeg promjera, odnosno položeni na kabelske police i u ormaru, razvod unutar ormara te komplet sa svim potrebnim spojnim i montažnim radom i materijalom do konačne funkcije:</t>
  </si>
  <si>
    <t>Demontaža, dobava i ugradnja sklopke In 160A Schneider NSX160 3P s mogućnošću daljinskog isključenja, termičkom i prekostrujnom zaštitom Micrologic 2.2, pomoćnim kontaktima i isklopnim svitkom 230VAC.</t>
  </si>
  <si>
    <t>Dobava i ugradnja zajedničkih sabirnica za N i PE vodiće za prihvat kabela dim. 1,5 - 16 mm2, dim sabirnice Cu 40x500 mm, montaža u ormar.</t>
  </si>
  <si>
    <t>Dobava i ugradnja sigurnosne rasvjete, sigurnosna svjetiljka za stropnu montažu 8W/11,5VA FL 330Lm, nadgradna,                                            
-kućište iz negorivog polikarbonata, s opalnom polupropusnom kapom. zašttita IP66,                                         
- dimenzije svjetiljke 320x111x66,5mm,                                          .                             
- Stupanj zaštite kompletne svjetiljke IP66 IK04.                                - Proizvod prema normi EN 60598-2-22 (IEC 60598-2-22)  Proizvođač Daisalux, Hydra LD L8 + KES Hydra ili jednakovrijedan proizvod</t>
  </si>
  <si>
    <t>Programiranje sustava, puštanje u pogon i obuka operatera</t>
  </si>
  <si>
    <t>Dobava i ugradnja panik rasvjete, demontaža postojeće, spajanje, puštanje u rad do potpune ispravnosti. CRISTAL EVO 730LM 1H NM/M IP65 REST MODE, 2 h autonomije, u pripravnom spoju, IP65, u kompletu sa piktogramom (odrediti smjer).</t>
  </si>
  <si>
    <t>Funkcionalni pregled, puštanje u rad, podešavanje, označavanje žila, provjera rada i sl.</t>
  </si>
  <si>
    <t>Dobava i ugradnja PC savitljive cijevi podžbukno samogasiva</t>
  </si>
  <si>
    <t>- PC Ø20  mm</t>
  </si>
  <si>
    <t>- PC Ø16  mm</t>
  </si>
  <si>
    <t>Zarezivanje obostrano i ručno odštemavanje kanala iznad RO, (pretežito u zidu ) sa zatvaranjem šliceva, na površinama duž trase kabela, pažljivo pilom zarezati dubine do 5 cm, širine do &lt;10cm, izvan rubova budućeg iskopa, prema dimenzijama kanala i uputama Nadzora, zarezivanje provesti pravolinijski, jedinična cijena stavke uključuje sav potreban rad, materijal  i pomoćna sredstva, završnu obradu zida i farbanje u dva sloja , razbijanje, skidanje, skela, odvoz na odlagalište.</t>
  </si>
  <si>
    <t>Funkcionalni pregled i provjera napona svih strujnih krugova GRO Kuhinje i terase restorana, ponovno spajanje po završetku, odspajanje strujnih krugova iz ranijeg ormara radi provjere ispravnosti, obračun po kabelu.</t>
  </si>
  <si>
    <t>Puštanje u rad instalacije, podešavanje, označavanje žila, provjera napajanja svih uređaja, pregled funkcionalnosti i ostali vezani radovi.</t>
  </si>
  <si>
    <t>* funkcionalnosti</t>
  </si>
  <si>
    <t>Dobava razvodnog ormara (RO-KUH), tipski testiranog prema IEC 60439-1/IEC 61439-1-2. Razdjelnik je nadgradni, metalni, s punim metalnim vratima, maksimalne širine 900mm, dubine 200mm, visine 1000mm. Potrebno predvidjeti 20% rezervnog prostora u svrhu budućih nadogradnji. Razvodni ormar je s min. stupnjem zaštite IP44, s ugrađenom sljedećom opremom (ABB, SCHRACK, SCHNEIDER, SIEMENS i sl.):</t>
  </si>
  <si>
    <t>TN STELLA MARIS</t>
  </si>
  <si>
    <t>II.3.13.76</t>
  </si>
  <si>
    <t>Zamjena dotrajalih RO ormara objekta Sirena</t>
  </si>
  <si>
    <t xml:space="preserve">Pozicija 1. </t>
  </si>
  <si>
    <t>KPO Sirena</t>
  </si>
  <si>
    <t>Isključivanje ormara, osiguravanje beznaponskog stanja, označavanje žila kabela i pripremni radovi, izvode se radovi na ormarima kod apartmana br. br. 1, 6, 11, 16, 21, 26.</t>
  </si>
  <si>
    <t>Pažljiva demontaža postojećeg ugradbenog razvodnog ormarića dim. cca. 60x80 cm i pripadne opreme sa pročelja kuća, demontažu izvršiti pažljivo na način da se ne ošteti fasada i kabeli koji ostaju u uporabi, uključiti odvoz i zbrinjavanje na deponiju.</t>
  </si>
  <si>
    <t>Dobava i ugradnja kabela komplet s podžbuknim cijevima za produženje el. instalacije u zidu iza KPO odgovarajućeg presjeka i promjera, ugrađuje se u zid, uključivo sa svim sitnim, spojnim i montažnim materijalom,</t>
  </si>
  <si>
    <t xml:space="preserve"> - FG16OR 5x6 mm2</t>
  </si>
  <si>
    <t xml:space="preserve"> - FG16OR 5x4 mm2</t>
  </si>
  <si>
    <t xml:space="preserve"> - FG16OR 3x2,5 mm2</t>
  </si>
  <si>
    <t xml:space="preserve"> - FG16OR 3x1,5 mm2</t>
  </si>
  <si>
    <t xml:space="preserve"> - P/F 1x10 mm2</t>
  </si>
  <si>
    <t xml:space="preserve"> - P/F 1x6 mm2</t>
  </si>
  <si>
    <t>Dobava i ugradnja Raychem spojnice za kabele dim. 1,5 - 10 mm2, potrebno uključiti dodatni spojni, sitni i potrošni materijal za spajanje kabela, uvod kabela u RO izvodi se s donje strane ormara, prije početka radova zatražiti odobrenje od nadzornog inženjera, obračun po kabelskoj žili.</t>
  </si>
  <si>
    <r>
      <t xml:space="preserve">Dobava, ugradanja i spajanje ugradbenog zidnog ormarića metalni </t>
    </r>
    <r>
      <rPr>
        <b/>
        <sz val="8"/>
        <rFont val="Arial"/>
        <family val="2"/>
        <charset val="238"/>
      </rPr>
      <t xml:space="preserve">KPO, </t>
    </r>
    <r>
      <rPr>
        <sz val="8"/>
        <rFont val="Arial"/>
        <family val="2"/>
        <charset val="238"/>
      </rPr>
      <t>RAL 7035, IP 54, s pripremom za bravicu, ožičen, s oznakom opasnost od struje, TN-C/S, komplet sa učvršćivanjem i spajanjem postojećih kablova uključivo sav sitni montažni i spojni pribor, uključiti za bravicu, ugrađuje se oprema renomiranih firmi Schneider, Schrack i sl., ormar se sastoji od:</t>
    </r>
  </si>
  <si>
    <t>* ormar zidni 65x80x25, IP 54, za ugradnju bravice na vrata</t>
  </si>
  <si>
    <t>* rastavljač osigurač 125A, 3P, za NH00 osigurače</t>
  </si>
  <si>
    <t>* osigurač nožasti NH00, 80 A gL</t>
  </si>
  <si>
    <t>0,0,</t>
  </si>
  <si>
    <t>* kučište cilindričnog osigurača, 3P, 400 V, In 32 A, 10,3x38mm - E93/32</t>
  </si>
  <si>
    <t>* osigurači cilindrični 10x38, 25 A gL</t>
  </si>
  <si>
    <t>* osigurač automatski 3f, 40 A, 10kA</t>
  </si>
  <si>
    <t>* odvodnik prenapona 275V, 15 kA, max. 30 kA, Up&lt;1,8 kV, odvodnik 3f, tipa kao Schrack VVP 225, TNS 230 400 (900 530), KLASA II/C</t>
  </si>
  <si>
    <t>* osigurač automatski 1f, 10A, 10kA</t>
  </si>
  <si>
    <t>* stubišni automat - preklopka 1-0-2, podesivi vremenski, 1P</t>
  </si>
  <si>
    <t>* digitalni uklopni sat s ASTRO funkcijom, 2 C/O, 16A za LED rasvjetu</t>
  </si>
  <si>
    <t>* trafo za LED rasvjetu, Klasa 2 napajanje za LED aplikacije,180-305 VAC, 30-54 VDC, 350 mA konst., 10-18 W, 160 x 63 x 37,5 mm (L x W x H), IP 67</t>
  </si>
  <si>
    <t>* Hygrostat - Termostat 0-100°C, 40-90% rF, 1 C/O - 8A (AC240)</t>
  </si>
  <si>
    <t>* industrijski grijač 20W, za montažu na DIN šinu, montaža na bočnu
stranu RO</t>
  </si>
  <si>
    <t>* uvodnice za kabele 1,5 - 10 mm2</t>
  </si>
  <si>
    <t>* cilindar bravica za ormar</t>
  </si>
  <si>
    <t>* sabirnice, stezaljke za sve odvodne kablove, natpisne pločice i ožičenje, uključiti i nove kabelske glave, naljepnica opasnosti od strujnog udara i primjenjenom zaštiton TN-C/S, plastificiranom 1P shemom, označenim pločicama na dolaznim/odlaznim kablovima, ostalim sitnim i potrošnim materialom</t>
  </si>
  <si>
    <t>a) dobava</t>
  </si>
  <si>
    <t>b) ugradnja</t>
  </si>
  <si>
    <t>Demontaža postojećeg isklopnog tipkala sa pročelja zgrade, provjera kabela do RO, priprema na fasadi za ugradnju novog tipkala, prilagodba i sl.</t>
  </si>
  <si>
    <t>Dobava i ugradnja tipkala za nužni isklop sklopke, IP 67, nadžbukna kutija sa staklom ugrađuje se na zid, s obujmicama, tip kao Schrack, dim.120x120x50 mm, crveno kučište.</t>
  </si>
  <si>
    <t>Građevinsko-soboslikarski radovi na zatvaranju i sanaciji zidnog otvora oko ormara nastalog kod demontaže postojećeg RO-a i ugradnje novog, sanacija sa vapneno-cementnim mortom, završnom finom i grubom obradom fasade i soboslikarskim radovima u dva sloja.</t>
  </si>
  <si>
    <t>Fukcionalna proba, probni pogon i puštanje u rad instalacije, pregled napona napajanja u RO-APP, primopredaja radova i izrada zapisnika prateće dokumentacije.</t>
  </si>
  <si>
    <t>Zamjena oštećenih vratiju GRO ormara, dimenzija 65x88 od poliestera RAL 7035, demontaža starih i montaža novih vratiju, IP 54 sa ključem i bravicom.</t>
  </si>
  <si>
    <t>Izrada projekta izvedenog stanja i jednopolne sheme RO-a, od strane ovlaštenog inž., obračun po ormaru komplet.</t>
  </si>
  <si>
    <t>Funkcionalno ispitivanje tipkala za nužni isklop i izrada zapisnika.</t>
  </si>
  <si>
    <t>Ispitivanja, mjerenja,  i primopredaja radova moraju se u svemu izvesti prema Tehničkim propisima za niskonaponske električne instalacije (NN br.5/10) i ostalim važećim propisima.</t>
  </si>
  <si>
    <t>* izolacijskog otpora električne instalacije</t>
  </si>
  <si>
    <t xml:space="preserve">* otpora uzemljenja </t>
  </si>
  <si>
    <t>14.</t>
  </si>
  <si>
    <t>Nepredviđeni radovi u iznosu od 5% ovog dijela troškovnika. Isti se odobravaju od nadzornog inžinjera.</t>
  </si>
  <si>
    <t>%</t>
  </si>
  <si>
    <t xml:space="preserve">H. AURORA </t>
  </si>
  <si>
    <t>II.3.14.381</t>
  </si>
  <si>
    <t>Sređivanje djela vanjske dekorativne rasvjete u travnjaku u prizemlju po dužini check-in parkinga</t>
  </si>
  <si>
    <t>Demontaža podnih lampi, ručni iskop, pregled kabela i sva priprema za ugradnju nove rasvjete, mikrolociranje i zatrpavanje.</t>
  </si>
  <si>
    <t>Dobava i ugradnja napajanja za LED rasvjetu , strujni transformator, Manwell 220 mA,  spajanje u seriju, ugradnja u RO, IP 65. t 95 °C, sa pripadajućim konektorima.</t>
  </si>
  <si>
    <t>Dobava i ugradna podne rasvjete Dorma - I J, powerLED 4 W DC 350 mA, Tilting, 324 lm, IP 68, ugradna kutija i spojna kutija, Installation position Floor, svjetiljka sa zakretnim svjetlosnim snopom, IP68 spojnicu prolazna - T spoj, ugradnja ispod lampi, u kutijama
IP68, IK 10
Luminaire efficacy 81.0 lm/W
Light Source powerLED
CCT 2700 K
Optics Wide Flood
Delivered lumen 324 lm
CRI 80</t>
  </si>
  <si>
    <t xml:space="preserve"> - savitljiva plastična rebrasta cijev  Ø 16 mm, sive boje, sa užetom ili žicom za provlačenje kabela.</t>
  </si>
  <si>
    <t>PVC kanalica 15x10mm</t>
  </si>
  <si>
    <t>5 %</t>
  </si>
  <si>
    <t>SVEUKUPNO</t>
  </si>
  <si>
    <t>Napomena</t>
  </si>
  <si>
    <t>Dostavljanjem ponude izvođač prihvaća opće i ugovorne uvijete poslovne suradnje s Plava laguna d.d.</t>
  </si>
  <si>
    <t>Prije dostavljanja ponuda Ponuditelj je dužan pregledati opremu i razjasniti s naručiteljem sve stavke, naknadni prigovori se neće prihvatiti.</t>
  </si>
  <si>
    <t>Izvođač je u obavezi ispuniti sve stavke troškovnika.</t>
  </si>
  <si>
    <t>Predmetne količine u troškovniku su okvirne te Naručitelj zadržava pravo izmjene iste koje će potvrditi po zaključenju natječaja uz prihvaćanje jedinične cijene ponuditelja bez obzira na konačne količine koje će se Ugovoriti.</t>
  </si>
  <si>
    <t>Na predmetne cijene obračunava se PDV u sukladno zakonu.</t>
  </si>
  <si>
    <t>Za predmetne radove izvođać je dužan voditi popis količina ugrađenog materijala i izvedenih radova po pozicijama troška.</t>
  </si>
  <si>
    <t>Po završetku radova izrađuje se zapisnik o utrošenim stvarnim količinama materijala i djelova.</t>
  </si>
  <si>
    <t>Ponuditelj je u mogućnosti ponuditi najmanje jednak ili bolji materijal i rezervne  djelove od traženih.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</si>
</sst>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k_n_-;\-* #,##0.00\ _k_n_-;_-* &quot;-&quot;??\ _k_n_-;_-@_-"/>
    <numFmt numFmtId="165" formatCode="_-* #,##0.00&quot; kn&quot;_-;\-* #,##0.00&quot; kn&quot;_-;_-* \-??&quot; kn&quot;_-;_-@_-"/>
    <numFmt numFmtId="166" formatCode="#,##0.00&quot;      &quot;;\-#,##0.00&quot;      &quot;;&quot; -&quot;#&quot;      &quot;;@\ "/>
    <numFmt numFmtId="167" formatCode="#,##0.00\ [$kn-41A];[Red]\-#,##0.00\ [$kn-41A]"/>
    <numFmt numFmtId="168" formatCode="_-* #,##0.00\ _k_n_-;\-* #,##0.00\ _k_n_-;_-* \-??\ _k_n_-;_-@_-"/>
    <numFmt numFmtId="169" formatCode="_-&quot;kn&quot;\ * #,##0.00_-;\-&quot;kn&quot;\ * #,##0.00_-;_-&quot;kn&quot;\ * &quot;-&quot;??_-;_-@_-"/>
    <numFmt numFmtId="170" formatCode="_-&quot;ATS&quot;\ * #,##0_-;\-&quot;ATS&quot;\ * #,##0_-;_-&quot;ATS&quot;\ * &quot;-&quot;_-;_-@_-"/>
    <numFmt numFmtId="171" formatCode="_-* #,##0.00\ &quot;€&quot;_-;\-* #,##0.00\ &quot;€&quot;_-;_-* &quot;-&quot;??\ &quot;€&quot;_-;_-@_-"/>
    <numFmt numFmtId="172" formatCode="_-* #,##0.00&quot; €&quot;_-;\-* #,##0.00&quot; €&quot;_-;_-* \-??&quot; €&quot;_-;_-@_-"/>
  </numFmts>
  <fonts count="5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 CE"/>
      <family val="1"/>
      <charset val="238"/>
    </font>
    <font>
      <sz val="10"/>
      <name val="Arial CE"/>
      <charset val="238"/>
    </font>
    <font>
      <sz val="10"/>
      <name val="Arial CE"/>
    </font>
    <font>
      <sz val="10"/>
      <name val="Helv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  <charset val="238"/>
    </font>
    <font>
      <sz val="9"/>
      <name val="Arial"/>
      <family val="2"/>
    </font>
    <font>
      <i/>
      <sz val="11"/>
      <color indexed="23"/>
      <name val="Calibri"/>
      <family val="2"/>
      <charset val="238"/>
    </font>
    <font>
      <sz val="12"/>
      <color indexed="8"/>
      <name val="Times New Roman"/>
      <family val="1"/>
    </font>
    <font>
      <b/>
      <sz val="15"/>
      <color indexed="62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Times New Roman CE"/>
      <family val="1"/>
      <charset val="238"/>
    </font>
    <font>
      <sz val="10"/>
      <name val="Helv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4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10"/>
      </patternFill>
    </fill>
    <fill>
      <patternFill patternType="solid">
        <fgColor indexed="53"/>
        <bgColor indexed="52"/>
      </patternFill>
    </fill>
    <fill>
      <patternFill patternType="solid">
        <fgColor indexed="45"/>
      </patternFill>
    </fill>
    <fill>
      <patternFill patternType="solid">
        <fgColor indexed="26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0">
    <xf numFmtId="0" fontId="0" fillId="0" borderId="0"/>
    <xf numFmtId="164" fontId="4" fillId="0" borderId="0" applyFont="0" applyFill="0" applyBorder="0" applyAlignment="0" applyProtection="0"/>
    <xf numFmtId="165" fontId="4" fillId="0" borderId="0" applyFill="0" applyBorder="0" applyAlignment="0" applyProtection="0"/>
    <xf numFmtId="166" fontId="5" fillId="0" borderId="0"/>
    <xf numFmtId="0" fontId="7" fillId="0" borderId="0">
      <alignment horizontal="justify" vertical="top" wrapText="1"/>
    </xf>
    <xf numFmtId="0" fontId="7" fillId="0" borderId="0">
      <alignment horizontal="right"/>
    </xf>
    <xf numFmtId="4" fontId="7" fillId="0" borderId="0">
      <alignment horizontal="right" wrapText="1"/>
    </xf>
    <xf numFmtId="0" fontId="4" fillId="0" borderId="0"/>
    <xf numFmtId="0" fontId="8" fillId="0" borderId="0"/>
    <xf numFmtId="0" fontId="4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11" fillId="0" borderId="0"/>
    <xf numFmtId="0" fontId="8" fillId="0" borderId="0"/>
    <xf numFmtId="0" fontId="3" fillId="0" borderId="0"/>
    <xf numFmtId="0" fontId="10" fillId="0" borderId="0"/>
    <xf numFmtId="16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4" fillId="39" borderId="1" applyNumberFormat="0" applyAlignment="0" applyProtection="0"/>
    <xf numFmtId="0" fontId="4" fillId="40" borderId="1" applyNumberFormat="0" applyAlignment="0" applyProtection="0"/>
    <xf numFmtId="0" fontId="14" fillId="2" borderId="2" applyNumberFormat="0" applyAlignment="0" applyProtection="0"/>
    <xf numFmtId="0" fontId="14" fillId="41" borderId="2" applyNumberFormat="0" applyAlignment="0" applyProtection="0"/>
    <xf numFmtId="0" fontId="15" fillId="42" borderId="3" applyNumberFormat="0" applyAlignment="0" applyProtection="0"/>
    <xf numFmtId="0" fontId="15" fillId="43" borderId="3" applyNumberFormat="0" applyAlignment="0" applyProtection="0"/>
    <xf numFmtId="164" fontId="16" fillId="0" borderId="0" applyFont="0" applyFill="0" applyBorder="0" applyAlignment="0" applyProtection="0"/>
    <xf numFmtId="168" fontId="4" fillId="0" borderId="0" applyFill="0" applyBorder="0" applyAlignment="0" applyProtection="0"/>
    <xf numFmtId="164" fontId="17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0" fontId="18" fillId="7" borderId="0" applyNumberFormat="0" applyBorder="0" applyAlignment="0" applyProtection="0"/>
    <xf numFmtId="171" fontId="19" fillId="0" borderId="0" applyFont="0" applyFill="0" applyBorder="0" applyAlignment="0" applyProtection="0"/>
    <xf numFmtId="172" fontId="4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44" borderId="0" applyNumberFormat="0" applyBorder="0" applyAlignment="0" applyProtection="0"/>
    <xf numFmtId="0" fontId="18" fillId="7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0">
      <alignment horizontal="center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>
      <alignment horizontal="center" textRotation="90"/>
    </xf>
    <xf numFmtId="0" fontId="29" fillId="4" borderId="2" applyNumberFormat="0" applyAlignment="0" applyProtection="0"/>
    <xf numFmtId="0" fontId="29" fillId="11" borderId="2" applyNumberFormat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37" borderId="0" applyNumberFormat="0" applyBorder="0" applyAlignment="0" applyProtection="0"/>
    <xf numFmtId="0" fontId="30" fillId="41" borderId="9" applyNumberFormat="0" applyAlignment="0" applyProtection="0"/>
    <xf numFmtId="0" fontId="14" fillId="41" borderId="2" applyNumberFormat="0" applyAlignment="0" applyProtection="0"/>
    <xf numFmtId="38" fontId="31" fillId="0" borderId="0"/>
    <xf numFmtId="38" fontId="31" fillId="0" borderId="0"/>
    <xf numFmtId="38" fontId="32" fillId="0" borderId="0"/>
    <xf numFmtId="38" fontId="32" fillId="0" borderId="0"/>
    <xf numFmtId="38" fontId="33" fillId="0" borderId="0"/>
    <xf numFmtId="38" fontId="33" fillId="0" borderId="0"/>
    <xf numFmtId="38" fontId="34" fillId="0" borderId="0"/>
    <xf numFmtId="38" fontId="34" fillId="0" borderId="0"/>
    <xf numFmtId="0" fontId="35" fillId="0" borderId="0"/>
    <xf numFmtId="0" fontId="35" fillId="0" borderId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13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6" fillId="0" borderId="6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5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1" applyNumberFormat="0" applyFont="0" applyAlignment="0" applyProtection="0"/>
    <xf numFmtId="0" fontId="4" fillId="40" borderId="1" applyNumberFormat="0" applyAlignment="0" applyProtection="0"/>
    <xf numFmtId="0" fontId="4" fillId="0" borderId="0"/>
    <xf numFmtId="0" fontId="30" fillId="2" borderId="9" applyNumberFormat="0" applyAlignment="0" applyProtection="0"/>
    <xf numFmtId="0" fontId="30" fillId="41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ill="0" applyBorder="0" applyAlignment="0" applyProtection="0"/>
    <xf numFmtId="0" fontId="36" fillId="0" borderId="10" applyNumberFormat="0" applyFill="0" applyAlignment="0" applyProtection="0"/>
    <xf numFmtId="0" fontId="15" fillId="43" borderId="3" applyNumberFormat="0" applyAlignment="0" applyProtection="0"/>
    <xf numFmtId="0" fontId="39" fillId="0" borderId="0"/>
    <xf numFmtId="167" fontId="39" fillId="0" borderId="0"/>
    <xf numFmtId="0" fontId="4" fillId="0" borderId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11" borderId="2" applyNumberFormat="0" applyAlignment="0" applyProtection="0"/>
    <xf numFmtId="170" fontId="4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45" fillId="0" borderId="0">
      <alignment horizontal="right" vertical="top"/>
    </xf>
    <xf numFmtId="4" fontId="4" fillId="0" borderId="0">
      <alignment vertical="justify"/>
    </xf>
    <xf numFmtId="0" fontId="46" fillId="0" borderId="0"/>
    <xf numFmtId="0" fontId="48" fillId="0" borderId="0"/>
    <xf numFmtId="0" fontId="4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9" fillId="0" borderId="0"/>
    <xf numFmtId="0" fontId="16" fillId="0" borderId="0"/>
    <xf numFmtId="0" fontId="49" fillId="0" borderId="0"/>
    <xf numFmtId="0" fontId="4" fillId="0" borderId="0"/>
    <xf numFmtId="0" fontId="47" fillId="0" borderId="0"/>
    <xf numFmtId="0" fontId="16" fillId="0" borderId="0"/>
    <xf numFmtId="4" fontId="4" fillId="0" borderId="0">
      <alignment vertical="justify"/>
    </xf>
    <xf numFmtId="0" fontId="4" fillId="0" borderId="0"/>
    <xf numFmtId="0" fontId="4" fillId="0" borderId="0"/>
    <xf numFmtId="0" fontId="2" fillId="0" borderId="0"/>
    <xf numFmtId="0" fontId="3" fillId="0" borderId="0"/>
    <xf numFmtId="168" fontId="4" fillId="0" borderId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" fillId="0" borderId="0"/>
  </cellStyleXfs>
  <cellXfs count="179">
    <xf numFmtId="0" fontId="0" fillId="0" borderId="0" xfId="0"/>
    <xf numFmtId="0" fontId="6" fillId="0" borderId="0" xfId="0" applyFont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0" borderId="0" xfId="0" applyNumberFormat="1" applyFont="1" applyBorder="1" applyAlignment="1" applyProtection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1" fontId="44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2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justify" vertical="top" wrapText="1"/>
    </xf>
    <xf numFmtId="0" fontId="44" fillId="0" borderId="0" xfId="0" applyFont="1" applyBorder="1" applyAlignment="1">
      <alignment horizontal="center" wrapText="1"/>
    </xf>
    <xf numFmtId="1" fontId="44" fillId="0" borderId="0" xfId="0" applyNumberFormat="1" applyFont="1" applyBorder="1" applyAlignment="1">
      <alignment horizontal="center" wrapText="1"/>
    </xf>
    <xf numFmtId="4" fontId="6" fillId="0" borderId="0" xfId="9" applyNumberFormat="1" applyFont="1" applyBorder="1" applyAlignment="1">
      <alignment horizontal="right"/>
    </xf>
    <xf numFmtId="0" fontId="6" fillId="0" borderId="0" xfId="9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1" fontId="44" fillId="0" borderId="0" xfId="0" applyNumberFormat="1" applyFont="1" applyBorder="1" applyAlignment="1">
      <alignment vertical="top" wrapText="1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44" fillId="46" borderId="0" xfId="216" applyNumberFormat="1" applyFont="1" applyFill="1" applyBorder="1" applyAlignment="1">
      <alignment horizontal="center" vertical="top" wrapText="1"/>
    </xf>
    <xf numFmtId="0" fontId="6" fillId="46" borderId="0" xfId="0" applyFont="1" applyFill="1" applyBorder="1" applyAlignment="1">
      <alignment horizontal="center"/>
    </xf>
    <xf numFmtId="4" fontId="6" fillId="46" borderId="0" xfId="0" applyNumberFormat="1" applyFont="1" applyFill="1" applyBorder="1"/>
    <xf numFmtId="0" fontId="6" fillId="0" borderId="0" xfId="213" applyFont="1" applyBorder="1" applyAlignment="1">
      <alignment vertical="top" wrapText="1"/>
    </xf>
    <xf numFmtId="4" fontId="44" fillId="0" borderId="0" xfId="0" applyNumberFormat="1" applyFont="1" applyBorder="1" applyAlignment="1">
      <alignment horizontal="right" vertical="top" wrapText="1"/>
    </xf>
    <xf numFmtId="4" fontId="6" fillId="46" borderId="0" xfId="0" applyNumberFormat="1" applyFont="1" applyFill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left" vertical="top" wrapText="1"/>
    </xf>
    <xf numFmtId="4" fontId="6" fillId="0" borderId="0" xfId="215" applyNumberFormat="1" applyFont="1" applyFill="1" applyBorder="1" applyAlignment="1">
      <alignment horizontal="right"/>
    </xf>
    <xf numFmtId="0" fontId="44" fillId="0" borderId="0" xfId="0" applyFont="1" applyAlignment="1">
      <alignment wrapText="1"/>
    </xf>
    <xf numFmtId="0" fontId="6" fillId="0" borderId="0" xfId="0" applyNumberFormat="1" applyFont="1" applyBorder="1" applyAlignment="1" applyProtection="1">
      <alignment horizontal="center" vertical="top"/>
    </xf>
    <xf numFmtId="0" fontId="6" fillId="46" borderId="0" xfId="0" applyFont="1" applyFill="1" applyBorder="1" applyAlignment="1">
      <alignment horizontal="center" vertical="center" wrapText="1"/>
    </xf>
    <xf numFmtId="0" fontId="6" fillId="46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228" applyFont="1" applyFill="1" applyBorder="1" applyAlignment="1">
      <alignment vertical="top" wrapText="1"/>
    </xf>
    <xf numFmtId="0" fontId="6" fillId="0" borderId="0" xfId="228" applyFont="1" applyFill="1" applyBorder="1" applyAlignment="1" applyProtection="1">
      <alignment horizontal="left" vertical="top" wrapText="1"/>
    </xf>
    <xf numFmtId="1" fontId="44" fillId="0" borderId="0" xfId="0" applyNumberFormat="1" applyFont="1" applyBorder="1" applyAlignment="1">
      <alignment horizontal="center" vertical="top"/>
    </xf>
    <xf numFmtId="4" fontId="6" fillId="46" borderId="0" xfId="0" applyNumberFormat="1" applyFont="1" applyFill="1" applyBorder="1" applyAlignment="1">
      <alignment horizontal="center" vertical="center" wrapText="1"/>
    </xf>
    <xf numFmtId="0" fontId="44" fillId="0" borderId="0" xfId="0" applyFont="1"/>
    <xf numFmtId="49" fontId="6" fillId="0" borderId="0" xfId="228" applyNumberFormat="1" applyFont="1" applyFill="1" applyBorder="1" applyAlignment="1" applyProtection="1">
      <alignment horizontal="center"/>
    </xf>
    <xf numFmtId="0" fontId="6" fillId="46" borderId="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4" fontId="44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4" fontId="44" fillId="0" borderId="0" xfId="0" applyNumberFormat="1" applyFont="1" applyBorder="1" applyAlignment="1">
      <alignment horizontal="right" vertical="top"/>
    </xf>
    <xf numFmtId="4" fontId="44" fillId="0" borderId="0" xfId="0" applyNumberFormat="1" applyFont="1" applyBorder="1" applyAlignment="1">
      <alignment horizontal="center" vertical="top"/>
    </xf>
    <xf numFmtId="4" fontId="6" fillId="0" borderId="0" xfId="0" applyNumberFormat="1" applyFont="1"/>
    <xf numFmtId="4" fontId="44" fillId="0" borderId="0" xfId="0" applyNumberFormat="1" applyFont="1"/>
    <xf numFmtId="1" fontId="6" fillId="0" borderId="0" xfId="0" applyNumberFormat="1" applyFont="1" applyBorder="1" applyAlignment="1">
      <alignment horizontal="left" vertical="top" wrapText="1"/>
    </xf>
    <xf numFmtId="0" fontId="44" fillId="46" borderId="0" xfId="216" applyFont="1" applyFill="1" applyBorder="1" applyAlignment="1">
      <alignment vertical="top" wrapText="1"/>
    </xf>
    <xf numFmtId="4" fontId="44" fillId="0" borderId="0" xfId="215" applyFont="1" applyFill="1" applyBorder="1" applyAlignment="1">
      <alignment horizontal="left" vertical="top" wrapText="1"/>
    </xf>
    <xf numFmtId="0" fontId="6" fillId="46" borderId="14" xfId="0" applyFont="1" applyFill="1" applyBorder="1" applyAlignment="1">
      <alignment horizontal="center" vertical="center" wrapText="1"/>
    </xf>
    <xf numFmtId="0" fontId="6" fillId="46" borderId="14" xfId="0" applyFont="1" applyFill="1" applyBorder="1" applyAlignment="1">
      <alignment vertical="top" wrapText="1"/>
    </xf>
    <xf numFmtId="0" fontId="6" fillId="0" borderId="14" xfId="0" applyFont="1" applyBorder="1"/>
    <xf numFmtId="0" fontId="44" fillId="0" borderId="0" xfId="0" applyFont="1" applyAlignment="1">
      <alignment horizontal="center"/>
    </xf>
    <xf numFmtId="4" fontId="6" fillId="0" borderId="0" xfId="0" applyNumberFormat="1" applyFont="1" applyBorder="1" applyAlignment="1" applyProtection="1">
      <alignment horizontal="right" wrapText="1"/>
      <protection locked="0"/>
    </xf>
    <xf numFmtId="4" fontId="6" fillId="0" borderId="13" xfId="0" applyNumberFormat="1" applyFont="1" applyBorder="1" applyAlignment="1" applyProtection="1">
      <alignment horizontal="right" wrapText="1"/>
      <protection locked="0"/>
    </xf>
    <xf numFmtId="4" fontId="44" fillId="0" borderId="0" xfId="0" applyNumberFormat="1" applyFont="1" applyBorder="1" applyAlignment="1">
      <alignment vertical="top" wrapText="1"/>
    </xf>
    <xf numFmtId="4" fontId="44" fillId="0" borderId="0" xfId="0" applyNumberFormat="1" applyFont="1" applyBorder="1" applyAlignment="1">
      <alignment vertical="top"/>
    </xf>
    <xf numFmtId="3" fontId="44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right"/>
    </xf>
    <xf numFmtId="0" fontId="44" fillId="0" borderId="14" xfId="0" applyFont="1" applyBorder="1" applyAlignment="1">
      <alignment horizontal="right"/>
    </xf>
    <xf numFmtId="4" fontId="6" fillId="0" borderId="14" xfId="0" applyNumberFormat="1" applyFont="1" applyBorder="1"/>
    <xf numFmtId="1" fontId="44" fillId="0" borderId="0" xfId="0" applyNumberFormat="1" applyFont="1" applyBorder="1" applyAlignment="1">
      <alignment horizontal="center" vertical="top" wrapText="1"/>
    </xf>
    <xf numFmtId="1" fontId="6" fillId="46" borderId="0" xfId="0" applyNumberFormat="1" applyFont="1" applyFill="1" applyBorder="1" applyAlignment="1">
      <alignment horizontal="center" vertical="center" wrapText="1"/>
    </xf>
    <xf numFmtId="1" fontId="6" fillId="46" borderId="0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215" applyNumberFormat="1" applyFont="1" applyFill="1" applyBorder="1" applyAlignment="1">
      <alignment horizontal="center"/>
    </xf>
    <xf numFmtId="1" fontId="44" fillId="0" borderId="0" xfId="0" applyNumberFormat="1" applyFont="1" applyAlignment="1">
      <alignment horizontal="center"/>
    </xf>
    <xf numFmtId="1" fontId="6" fillId="0" borderId="0" xfId="0" applyNumberFormat="1" applyFont="1"/>
    <xf numFmtId="1" fontId="6" fillId="0" borderId="0" xfId="9" applyNumberFormat="1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0" xfId="112" applyFont="1" applyBorder="1" applyAlignment="1">
      <alignment vertical="top" wrapText="1"/>
    </xf>
    <xf numFmtId="3" fontId="6" fillId="0" borderId="0" xfId="0" applyNumberFormat="1" applyFont="1" applyAlignment="1">
      <alignment horizontal="center" wrapText="1"/>
    </xf>
    <xf numFmtId="0" fontId="6" fillId="0" borderId="0" xfId="228" quotePrefix="1" applyFont="1" applyFill="1" applyBorder="1" applyAlignment="1" applyProtection="1">
      <alignment horizontal="left" vertical="top" wrapText="1"/>
    </xf>
    <xf numFmtId="0" fontId="6" fillId="0" borderId="0" xfId="0" applyNumberFormat="1" applyFont="1" applyBorder="1" applyAlignment="1">
      <alignment horizontal="center" vertical="top"/>
    </xf>
    <xf numFmtId="0" fontId="44" fillId="0" borderId="0" xfId="0" applyNumberFormat="1" applyFont="1" applyBorder="1" applyAlignment="1">
      <alignment horizontal="center" vertical="top"/>
    </xf>
    <xf numFmtId="0" fontId="6" fillId="0" borderId="0" xfId="9" applyNumberFormat="1" applyFont="1" applyBorder="1" applyAlignment="1">
      <alignment horizontal="center" vertical="top"/>
    </xf>
    <xf numFmtId="0" fontId="6" fillId="0" borderId="0" xfId="9" applyNumberFormat="1" applyFont="1" applyBorder="1" applyAlignment="1">
      <alignment horizontal="left" vertical="top" wrapText="1"/>
    </xf>
    <xf numFmtId="1" fontId="6" fillId="0" borderId="0" xfId="9" applyNumberFormat="1" applyFont="1" applyBorder="1" applyAlignment="1">
      <alignment horizontal="center" vertical="center"/>
    </xf>
    <xf numFmtId="4" fontId="6" fillId="0" borderId="0" xfId="9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4" fillId="0" borderId="0" xfId="9" applyNumberFormat="1" applyFont="1" applyBorder="1" applyAlignment="1">
      <alignment horizontal="left" wrapText="1"/>
    </xf>
    <xf numFmtId="0" fontId="44" fillId="0" borderId="0" xfId="9" applyNumberFormat="1" applyFont="1" applyBorder="1" applyAlignment="1">
      <alignment horizontal="center" vertical="top"/>
    </xf>
    <xf numFmtId="0" fontId="44" fillId="0" borderId="0" xfId="9" applyNumberFormat="1" applyFont="1" applyBorder="1" applyAlignment="1">
      <alignment vertical="top" wrapText="1"/>
    </xf>
    <xf numFmtId="0" fontId="44" fillId="0" borderId="0" xfId="9" applyNumberFormat="1" applyFont="1" applyBorder="1" applyAlignment="1">
      <alignment horizontal="center"/>
    </xf>
    <xf numFmtId="1" fontId="44" fillId="0" borderId="0" xfId="9" applyNumberFormat="1" applyFont="1" applyBorder="1" applyAlignment="1">
      <alignment horizontal="center"/>
    </xf>
    <xf numFmtId="4" fontId="44" fillId="0" borderId="0" xfId="9" applyNumberFormat="1" applyFont="1" applyBorder="1" applyAlignment="1">
      <alignment horizontal="right"/>
    </xf>
    <xf numFmtId="3" fontId="44" fillId="0" borderId="0" xfId="9" applyNumberFormat="1" applyFont="1" applyBorder="1" applyAlignment="1">
      <alignment horizontal="center"/>
    </xf>
    <xf numFmtId="3" fontId="6" fillId="0" borderId="0" xfId="9" applyNumberFormat="1" applyFont="1" applyBorder="1" applyAlignment="1">
      <alignment horizontal="center"/>
    </xf>
    <xf numFmtId="4" fontId="6" fillId="0" borderId="0" xfId="239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3" fontId="44" fillId="0" borderId="0" xfId="9" applyNumberFormat="1" applyFont="1" applyBorder="1" applyAlignment="1">
      <alignment horizontal="center" vertical="top"/>
    </xf>
    <xf numFmtId="0" fontId="44" fillId="0" borderId="0" xfId="9" applyNumberFormat="1" applyFont="1" applyBorder="1" applyAlignment="1">
      <alignment horizontal="left" vertical="center" wrapText="1"/>
    </xf>
    <xf numFmtId="0" fontId="44" fillId="0" borderId="0" xfId="9" applyNumberFormat="1" applyFont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center"/>
    </xf>
    <xf numFmtId="0" fontId="44" fillId="46" borderId="0" xfId="216" applyFont="1" applyFill="1" applyBorder="1" applyAlignment="1">
      <alignment vertical="top"/>
    </xf>
    <xf numFmtId="3" fontId="6" fillId="46" borderId="0" xfId="0" applyNumberFormat="1" applyFont="1" applyFill="1" applyBorder="1" applyAlignment="1">
      <alignment horizontal="center"/>
    </xf>
    <xf numFmtId="4" fontId="6" fillId="46" borderId="0" xfId="0" applyNumberFormat="1" applyFont="1" applyFill="1" applyBorder="1" applyAlignment="1"/>
    <xf numFmtId="0" fontId="6" fillId="0" borderId="0" xfId="0" applyFont="1" applyFill="1" applyBorder="1"/>
    <xf numFmtId="3" fontId="44" fillId="0" borderId="0" xfId="0" applyNumberFormat="1" applyFont="1" applyFill="1" applyBorder="1" applyAlignment="1" applyProtection="1">
      <alignment horizontal="center"/>
    </xf>
    <xf numFmtId="3" fontId="44" fillId="0" borderId="0" xfId="9" applyNumberFormat="1" applyFont="1" applyFill="1" applyBorder="1" applyAlignment="1">
      <alignment horizontal="center" vertical="top"/>
    </xf>
    <xf numFmtId="0" fontId="44" fillId="0" borderId="0" xfId="9" applyNumberFormat="1" applyFont="1" applyFill="1" applyBorder="1" applyAlignment="1">
      <alignment horizontal="left" vertical="top"/>
    </xf>
    <xf numFmtId="0" fontId="44" fillId="0" borderId="0" xfId="9" applyNumberFormat="1" applyFont="1" applyFill="1" applyBorder="1" applyAlignment="1">
      <alignment horizontal="center"/>
    </xf>
    <xf numFmtId="3" fontId="44" fillId="0" borderId="0" xfId="9" applyNumberFormat="1" applyFont="1" applyFill="1" applyBorder="1" applyAlignment="1">
      <alignment horizontal="center"/>
    </xf>
    <xf numFmtId="4" fontId="44" fillId="0" borderId="0" xfId="9" applyNumberFormat="1" applyFont="1" applyBorder="1" applyAlignment="1"/>
    <xf numFmtId="3" fontId="44" fillId="0" borderId="0" xfId="0" applyNumberFormat="1" applyFont="1" applyFill="1" applyBorder="1" applyProtection="1"/>
    <xf numFmtId="0" fontId="44" fillId="46" borderId="0" xfId="0" applyFont="1" applyFill="1" applyAlignment="1">
      <alignment wrapText="1"/>
    </xf>
    <xf numFmtId="0" fontId="44" fillId="0" borderId="0" xfId="0" applyFont="1" applyFill="1" applyBorder="1" applyProtection="1"/>
    <xf numFmtId="3" fontId="44" fillId="0" borderId="0" xfId="0" applyNumberFormat="1" applyFont="1" applyBorder="1" applyAlignment="1" applyProtection="1">
      <alignment horizontal="center" vertical="top"/>
    </xf>
    <xf numFmtId="0" fontId="44" fillId="0" borderId="0" xfId="0" applyFont="1" applyBorder="1" applyAlignment="1" applyProtection="1">
      <alignment horizontal="center"/>
    </xf>
    <xf numFmtId="3" fontId="44" fillId="0" borderId="0" xfId="0" applyNumberFormat="1" applyFont="1" applyBorder="1" applyAlignment="1" applyProtection="1">
      <alignment horizontal="center"/>
    </xf>
    <xf numFmtId="4" fontId="44" fillId="0" borderId="0" xfId="0" applyNumberFormat="1" applyFont="1" applyBorder="1" applyAlignment="1" applyProtection="1">
      <alignment horizontal="right"/>
    </xf>
    <xf numFmtId="4" fontId="44" fillId="0" borderId="0" xfId="0" applyNumberFormat="1" applyFont="1" applyBorder="1" applyAlignment="1" applyProtection="1"/>
    <xf numFmtId="0" fontId="44" fillId="0" borderId="14" xfId="0" applyFont="1" applyBorder="1" applyAlignment="1" applyProtection="1">
      <alignment horizontal="right"/>
    </xf>
    <xf numFmtId="0" fontId="44" fillId="0" borderId="0" xfId="0" applyFont="1" applyBorder="1" applyProtection="1"/>
    <xf numFmtId="0" fontId="44" fillId="0" borderId="0" xfId="0" applyFont="1" applyBorder="1" applyAlignment="1" applyProtection="1">
      <alignment horizontal="left" vertical="top" wrapText="1"/>
    </xf>
    <xf numFmtId="3" fontId="6" fillId="0" borderId="0" xfId="0" applyNumberFormat="1" applyFont="1" applyFill="1" applyBorder="1" applyAlignment="1" applyProtection="1">
      <alignment horizontal="center"/>
    </xf>
    <xf numFmtId="3" fontId="6" fillId="0" borderId="0" xfId="9" quotePrefix="1" applyNumberFormat="1" applyFont="1" applyBorder="1" applyAlignment="1">
      <alignment horizontal="center" vertical="top"/>
    </xf>
    <xf numFmtId="1" fontId="6" fillId="0" borderId="0" xfId="0" applyNumberFormat="1" applyFont="1" applyFill="1" applyBorder="1" applyAlignment="1" applyProtection="1">
      <alignment horizontal="left" vertical="top" wrapText="1"/>
    </xf>
    <xf numFmtId="3" fontId="6" fillId="0" borderId="0" xfId="0" applyNumberFormat="1" applyFont="1" applyBorder="1" applyAlignment="1" applyProtection="1">
      <alignment horizontal="center"/>
    </xf>
    <xf numFmtId="4" fontId="6" fillId="0" borderId="0" xfId="9" applyNumberFormat="1" applyFont="1" applyBorder="1" applyAlignment="1"/>
    <xf numFmtId="3" fontId="6" fillId="0" borderId="0" xfId="0" applyNumberFormat="1" applyFont="1" applyFill="1" applyBorder="1" applyProtection="1"/>
    <xf numFmtId="3" fontId="6" fillId="0" borderId="0" xfId="9" applyNumberFormat="1" applyFont="1" applyBorder="1" applyAlignment="1">
      <alignment horizontal="center" vertical="top"/>
    </xf>
    <xf numFmtId="4" fontId="6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0" fontId="6" fillId="0" borderId="14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0" xfId="0" applyFont="1" applyBorder="1" applyAlignment="1">
      <alignment vertical="top" wrapText="1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top"/>
    </xf>
    <xf numFmtId="0" fontId="6" fillId="0" borderId="14" xfId="0" applyFont="1" applyBorder="1" applyProtection="1"/>
    <xf numFmtId="3" fontId="6" fillId="0" borderId="0" xfId="0" quotePrefix="1" applyNumberFormat="1" applyFont="1" applyBorder="1" applyAlignment="1">
      <alignment horizontal="center" vertical="top"/>
    </xf>
    <xf numFmtId="0" fontId="6" fillId="0" borderId="0" xfId="213" quotePrefix="1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9" applyNumberFormat="1" applyFont="1" applyBorder="1" applyAlignment="1">
      <alignment vertical="top" wrapText="1"/>
    </xf>
    <xf numFmtId="1" fontId="6" fillId="0" borderId="0" xfId="0" applyNumberFormat="1" applyFont="1" applyFill="1" applyBorder="1" applyAlignment="1" applyProtection="1">
      <alignment horizontal="left" vertical="top"/>
    </xf>
    <xf numFmtId="3" fontId="6" fillId="0" borderId="0" xfId="0" applyNumberFormat="1" applyFont="1" applyBorder="1" applyAlignment="1" applyProtection="1">
      <alignment horizontal="center" vertical="top"/>
    </xf>
    <xf numFmtId="0" fontId="6" fillId="0" borderId="0" xfId="9" applyNumberFormat="1" applyFont="1" applyBorder="1" applyAlignment="1">
      <alignment vertical="top"/>
    </xf>
    <xf numFmtId="4" fontId="6" fillId="0" borderId="0" xfId="219" applyNumberFormat="1" applyFont="1" applyFill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4" fontId="6" fillId="0" borderId="0" xfId="220" applyNumberFormat="1" applyFont="1" applyFill="1" applyBorder="1" applyAlignment="1" applyProtection="1"/>
    <xf numFmtId="4" fontId="44" fillId="0" borderId="0" xfId="219" applyNumberFormat="1" applyFont="1" applyFill="1" applyBorder="1" applyAlignment="1" applyProtection="1">
      <alignment horizontal="center"/>
    </xf>
    <xf numFmtId="3" fontId="44" fillId="0" borderId="0" xfId="219" applyNumberFormat="1" applyFont="1" applyFill="1" applyBorder="1" applyAlignment="1" applyProtection="1">
      <alignment horizontal="center" wrapText="1"/>
    </xf>
    <xf numFmtId="4" fontId="44" fillId="0" borderId="0" xfId="219" applyNumberFormat="1" applyFont="1" applyFill="1" applyBorder="1" applyAlignment="1" applyProtection="1">
      <alignment horizontal="right" wrapText="1"/>
      <protection locked="0"/>
    </xf>
    <xf numFmtId="4" fontId="44" fillId="0" borderId="0" xfId="219" applyNumberFormat="1" applyFont="1" applyFill="1" applyBorder="1" applyAlignment="1" applyProtection="1">
      <alignment wrapText="1"/>
      <protection locked="0"/>
    </xf>
    <xf numFmtId="3" fontId="44" fillId="0" borderId="0" xfId="0" applyNumberFormat="1" applyFont="1" applyFill="1" applyBorder="1" applyAlignment="1" applyProtection="1">
      <alignment horizontal="center" vertical="top"/>
    </xf>
    <xf numFmtId="0" fontId="44" fillId="0" borderId="0" xfId="0" applyFont="1" applyFill="1" applyAlignment="1">
      <alignment wrapText="1"/>
    </xf>
    <xf numFmtId="4" fontId="44" fillId="0" borderId="0" xfId="0" applyNumberFormat="1" applyFont="1" applyFill="1" applyBorder="1" applyAlignment="1" applyProtection="1">
      <alignment horizontal="right"/>
    </xf>
    <xf numFmtId="4" fontId="44" fillId="0" borderId="0" xfId="0" applyNumberFormat="1" applyFont="1" applyFill="1" applyBorder="1" applyAlignment="1" applyProtection="1"/>
    <xf numFmtId="4" fontId="6" fillId="0" borderId="0" xfId="0" applyNumberFormat="1" applyFont="1" applyAlignment="1">
      <alignment wrapText="1"/>
    </xf>
    <xf numFmtId="0" fontId="6" fillId="46" borderId="0" xfId="0" applyFont="1" applyFill="1" applyAlignment="1">
      <alignment horizontal="center" vertical="top"/>
    </xf>
    <xf numFmtId="0" fontId="6" fillId="46" borderId="0" xfId="0" applyFont="1" applyFill="1" applyAlignment="1">
      <alignment horizontal="center"/>
    </xf>
    <xf numFmtId="1" fontId="6" fillId="46" borderId="0" xfId="0" applyNumberFormat="1" applyFont="1" applyFill="1" applyAlignment="1">
      <alignment horizontal="center"/>
    </xf>
    <xf numFmtId="4" fontId="6" fillId="46" borderId="0" xfId="0" applyNumberFormat="1" applyFont="1" applyFill="1"/>
    <xf numFmtId="0" fontId="44" fillId="46" borderId="14" xfId="0" applyFont="1" applyFill="1" applyBorder="1" applyAlignment="1">
      <alignment horizontal="right"/>
    </xf>
    <xf numFmtId="0" fontId="6" fillId="46" borderId="0" xfId="0" applyFont="1" applyFill="1" applyAlignment="1">
      <alignment wrapText="1"/>
    </xf>
    <xf numFmtId="0" fontId="6" fillId="46" borderId="14" xfId="0" applyFont="1" applyFill="1" applyBorder="1"/>
    <xf numFmtId="0" fontId="6" fillId="0" borderId="0" xfId="0" applyFont="1" applyAlignment="1"/>
    <xf numFmtId="0" fontId="44" fillId="0" borderId="14" xfId="0" applyFont="1" applyBorder="1"/>
    <xf numFmtId="0" fontId="6" fillId="0" borderId="0" xfId="0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3" fontId="6" fillId="0" borderId="0" xfId="0" applyNumberFormat="1" applyFont="1" applyAlignment="1">
      <alignment horizontal="right" wrapText="1"/>
    </xf>
    <xf numFmtId="1" fontId="6" fillId="0" borderId="0" xfId="0" quotePrefix="1" applyNumberFormat="1" applyFont="1" applyBorder="1" applyAlignment="1" applyProtection="1">
      <alignment horizontal="center"/>
    </xf>
    <xf numFmtId="0" fontId="6" fillId="0" borderId="0" xfId="228" applyFont="1" applyFill="1" applyBorder="1" applyAlignment="1">
      <alignment horizontal="center" vertical="top"/>
    </xf>
    <xf numFmtId="0" fontId="6" fillId="0" borderId="0" xfId="228" applyFont="1" applyFill="1" applyBorder="1" applyAlignment="1">
      <alignment horizontal="left" vertical="top" wrapText="1"/>
    </xf>
  </cellXfs>
  <cellStyles count="240">
    <cellStyle name="20% - Accent1 2" xfId="20"/>
    <cellStyle name="20% - Accent1 3" xfId="19"/>
    <cellStyle name="20% - Accent2 2" xfId="22"/>
    <cellStyle name="20% - Accent2 3" xfId="21"/>
    <cellStyle name="20% - Accent3 2" xfId="24"/>
    <cellStyle name="20% - Accent3 3" xfId="23"/>
    <cellStyle name="20% - Accent4 2" xfId="26"/>
    <cellStyle name="20% - Accent4 3" xfId="25"/>
    <cellStyle name="20% - Accent5 2" xfId="28"/>
    <cellStyle name="20% - Accent5 3" xfId="27"/>
    <cellStyle name="20% - Accent6 2" xfId="30"/>
    <cellStyle name="20% - Accent6 3" xfId="29"/>
    <cellStyle name="20% - Isticanje1" xfId="31"/>
    <cellStyle name="20% - Isticanje2" xfId="32"/>
    <cellStyle name="20% - Isticanje3" xfId="33"/>
    <cellStyle name="20% - Isticanje4" xfId="34"/>
    <cellStyle name="20% - Isticanje4 2" xfId="35"/>
    <cellStyle name="20% - Isticanje5" xfId="36"/>
    <cellStyle name="20% - Isticanje5 2" xfId="37"/>
    <cellStyle name="20% - Isticanje6" xfId="38"/>
    <cellStyle name="40% - Accent1 2" xfId="40"/>
    <cellStyle name="40% - Accent1 3" xfId="39"/>
    <cellStyle name="40% - Accent2 2" xfId="42"/>
    <cellStyle name="40% - Accent2 3" xfId="41"/>
    <cellStyle name="40% - Accent3 2" xfId="44"/>
    <cellStyle name="40% - Accent3 3" xfId="43"/>
    <cellStyle name="40% - Accent4 2" xfId="46"/>
    <cellStyle name="40% - Accent4 3" xfId="45"/>
    <cellStyle name="40% - Accent5 2" xfId="48"/>
    <cellStyle name="40% - Accent5 3" xfId="47"/>
    <cellStyle name="40% - Accent6 2" xfId="50"/>
    <cellStyle name="40% - Accent6 3" xfId="49"/>
    <cellStyle name="40% - Isticanje2" xfId="51"/>
    <cellStyle name="40% - Isticanje3" xfId="52"/>
    <cellStyle name="40% - Isticanje4" xfId="53"/>
    <cellStyle name="40% - Isticanje4 2" xfId="54"/>
    <cellStyle name="40% - Isticanje5" xfId="55"/>
    <cellStyle name="40% - Isticanje6" xfId="56"/>
    <cellStyle name="40% - Isticanje6 2" xfId="57"/>
    <cellStyle name="40% - Naglasak1" xfId="58"/>
    <cellStyle name="60% - Accent1 2" xfId="60"/>
    <cellStyle name="60% - Accent1 3" xfId="59"/>
    <cellStyle name="60% - Accent2 2" xfId="62"/>
    <cellStyle name="60% - Accent2 3" xfId="61"/>
    <cellStyle name="60% - Accent3 2" xfId="64"/>
    <cellStyle name="60% - Accent3 3" xfId="63"/>
    <cellStyle name="60% - Accent4 2" xfId="66"/>
    <cellStyle name="60% - Accent4 3" xfId="65"/>
    <cellStyle name="60% - Accent5 2" xfId="68"/>
    <cellStyle name="60% - Accent5 3" xfId="67"/>
    <cellStyle name="60% - Accent6 2" xfId="70"/>
    <cellStyle name="60% - Accent6 3" xfId="69"/>
    <cellStyle name="60% - Isticanje1" xfId="71"/>
    <cellStyle name="60% - Isticanje2" xfId="72"/>
    <cellStyle name="60% - Isticanje3" xfId="73"/>
    <cellStyle name="60% - Isticanje4" xfId="74"/>
    <cellStyle name="60% - Isticanje5" xfId="75"/>
    <cellStyle name="60% - Isticanje6" xfId="76"/>
    <cellStyle name="Accent1 2" xfId="78"/>
    <cellStyle name="Accent1 3" xfId="77"/>
    <cellStyle name="Accent2 2" xfId="80"/>
    <cellStyle name="Accent2 2 2" xfId="81"/>
    <cellStyle name="Accent2 3" xfId="82"/>
    <cellStyle name="Accent2 3 2" xfId="83"/>
    <cellStyle name="Accent2 4" xfId="84"/>
    <cellStyle name="Accent2 5" xfId="79"/>
    <cellStyle name="Accent3 2" xfId="86"/>
    <cellStyle name="Accent3 3" xfId="85"/>
    <cellStyle name="Accent4 2" xfId="88"/>
    <cellStyle name="Accent4 3" xfId="87"/>
    <cellStyle name="Accent5 2" xfId="90"/>
    <cellStyle name="Accent5 3" xfId="89"/>
    <cellStyle name="Accent6 2" xfId="92"/>
    <cellStyle name="Accent6 2 2" xfId="93"/>
    <cellStyle name="Accent6 3" xfId="94"/>
    <cellStyle name="Accent6 4" xfId="91"/>
    <cellStyle name="Bad 2" xfId="96"/>
    <cellStyle name="Bad 3" xfId="95"/>
    <cellStyle name="Bilješka" xfId="97"/>
    <cellStyle name="Bilješka 2" xfId="98"/>
    <cellStyle name="Calculation 2" xfId="100"/>
    <cellStyle name="Calculation 3" xfId="99"/>
    <cellStyle name="Check Cell 2" xfId="102"/>
    <cellStyle name="Check Cell 3" xfId="101"/>
    <cellStyle name="Comma 2" xfId="1"/>
    <cellStyle name="Comma 2 2" xfId="104"/>
    <cellStyle name="Comma 2 3" xfId="103"/>
    <cellStyle name="Comma 3" xfId="105"/>
    <cellStyle name="Comma 3 2" xfId="106"/>
    <cellStyle name="Comma 4" xfId="107"/>
    <cellStyle name="Currency 2" xfId="2"/>
    <cellStyle name="Dobro" xfId="108"/>
    <cellStyle name="Euro" xfId="109"/>
    <cellStyle name="Euro 2" xfId="110"/>
    <cellStyle name="Excel Built-in Excel Built-in Excel Built-in Excel Built-in Excel Built-in " xfId="3"/>
    <cellStyle name="Excel Built-in Excel Built-in Excel Built-in TableStyleLight1" xfId="222"/>
    <cellStyle name="Excel Built-in Normal" xfId="223"/>
    <cellStyle name="Explanatory Text 2" xfId="112"/>
    <cellStyle name="Explanatory Text 3" xfId="111"/>
    <cellStyle name="F2" xfId="113"/>
    <cellStyle name="F2 2" xfId="114"/>
    <cellStyle name="F3" xfId="115"/>
    <cellStyle name="F3 2" xfId="116"/>
    <cellStyle name="F4" xfId="117"/>
    <cellStyle name="F4 2" xfId="118"/>
    <cellStyle name="F5" xfId="119"/>
    <cellStyle name="F5 2" xfId="120"/>
    <cellStyle name="F6" xfId="121"/>
    <cellStyle name="F6 2" xfId="122"/>
    <cellStyle name="F7" xfId="123"/>
    <cellStyle name="F7 2" xfId="124"/>
    <cellStyle name="F8" xfId="125"/>
    <cellStyle name="F8 2" xfId="126"/>
    <cellStyle name="Good 2" xfId="128"/>
    <cellStyle name="Good 3" xfId="127"/>
    <cellStyle name="Heading 1 2" xfId="130"/>
    <cellStyle name="Heading 1 3" xfId="131"/>
    <cellStyle name="Heading 1 4" xfId="129"/>
    <cellStyle name="Heading 2 2" xfId="133"/>
    <cellStyle name="Heading 2 3" xfId="132"/>
    <cellStyle name="Heading 3 2" xfId="135"/>
    <cellStyle name="Heading 3 3" xfId="134"/>
    <cellStyle name="Heading 4 2" xfId="137"/>
    <cellStyle name="Heading 4 3" xfId="136"/>
    <cellStyle name="Heading1 1" xfId="138"/>
    <cellStyle name="Input 2" xfId="140"/>
    <cellStyle name="Input 3" xfId="139"/>
    <cellStyle name="Isticanje1" xfId="141"/>
    <cellStyle name="Isticanje2" xfId="142"/>
    <cellStyle name="Isticanje3" xfId="143"/>
    <cellStyle name="Isticanje4" xfId="144"/>
    <cellStyle name="Isticanje5" xfId="145"/>
    <cellStyle name="Isticanje6" xfId="146"/>
    <cellStyle name="Izlaz" xfId="147"/>
    <cellStyle name="Izračun" xfId="148"/>
    <cellStyle name="kolona A" xfId="214"/>
    <cellStyle name="kolona B" xfId="4"/>
    <cellStyle name="kolona E" xfId="5"/>
    <cellStyle name="kolona F" xfId="6"/>
    <cellStyle name="KPMG Heading 1" xfId="149"/>
    <cellStyle name="KPMG Heading 1 2" xfId="150"/>
    <cellStyle name="KPMG Heading 2" xfId="151"/>
    <cellStyle name="KPMG Heading 2 2" xfId="152"/>
    <cellStyle name="KPMG Heading 3" xfId="153"/>
    <cellStyle name="KPMG Heading 3 2" xfId="154"/>
    <cellStyle name="KPMG Heading 4" xfId="155"/>
    <cellStyle name="KPMG Heading 4 2" xfId="156"/>
    <cellStyle name="KPMG Normal" xfId="157"/>
    <cellStyle name="KPMG Normal Text" xfId="158"/>
    <cellStyle name="Linked Cell 2" xfId="160"/>
    <cellStyle name="Linked Cell 3" xfId="159"/>
    <cellStyle name="Loše" xfId="161"/>
    <cellStyle name="Naslov" xfId="162"/>
    <cellStyle name="Naslov 1" xfId="163"/>
    <cellStyle name="Naslov 2" xfId="164"/>
    <cellStyle name="Naslov 3" xfId="165"/>
    <cellStyle name="Naslov 4" xfId="166"/>
    <cellStyle name="Navadno 2" xfId="238"/>
    <cellStyle name="Neutral 2" xfId="168"/>
    <cellStyle name="Neutral 3" xfId="167"/>
    <cellStyle name="Neutralno" xfId="169"/>
    <cellStyle name="Normal" xfId="0" builtinId="0"/>
    <cellStyle name="Normal 10 2" xfId="7"/>
    <cellStyle name="Normal 10 2 2 2" xfId="221"/>
    <cellStyle name="Normal 10 2 2 2 2" xfId="227"/>
    <cellStyle name="Normal 110 2" xfId="236"/>
    <cellStyle name="Normal 12 3 3" xfId="8"/>
    <cellStyle name="Normal 13" xfId="225"/>
    <cellStyle name="Normal 19 10" xfId="229"/>
    <cellStyle name="Normal 2" xfId="9"/>
    <cellStyle name="Normal 2 100" xfId="237"/>
    <cellStyle name="Normal 2 2" xfId="10"/>
    <cellStyle name="Normal 2 2 2" xfId="172"/>
    <cellStyle name="Normal 2 2 3" xfId="171"/>
    <cellStyle name="Normal 2 3" xfId="173"/>
    <cellStyle name="Normal 2 3 6 2 3" xfId="239"/>
    <cellStyle name="Normal 2 4" xfId="170"/>
    <cellStyle name="Normal 2_20090511 Feasibility Benchmark za I draft_ver2(1).xls" xfId="174"/>
    <cellStyle name="Normal 20 5" xfId="233"/>
    <cellStyle name="Normal 3" xfId="11"/>
    <cellStyle name="Normal 3 2" xfId="12"/>
    <cellStyle name="Normal 3 3" xfId="175"/>
    <cellStyle name="Normal 33" xfId="217"/>
    <cellStyle name="Normal 4" xfId="13"/>
    <cellStyle name="Normal 4 2" xfId="177"/>
    <cellStyle name="Normal 4 3" xfId="176"/>
    <cellStyle name="Normal 5" xfId="14"/>
    <cellStyle name="Normal 5 2" xfId="178"/>
    <cellStyle name="Normal 59" xfId="15"/>
    <cellStyle name="Normal 6" xfId="179"/>
    <cellStyle name="Normal 7" xfId="180"/>
    <cellStyle name="Normal 7 3" xfId="228"/>
    <cellStyle name="Normal 8" xfId="181"/>
    <cellStyle name="Normal 9" xfId="182"/>
    <cellStyle name="Normal_14102211 BIZOVAC- Troškovnik komplet" xfId="216"/>
    <cellStyle name="Normal_Sheet1" xfId="213"/>
    <cellStyle name="Normal1" xfId="215"/>
    <cellStyle name="Normal1 2" xfId="230"/>
    <cellStyle name="Normalno 10 2" xfId="220"/>
    <cellStyle name="Normalno 12 3" xfId="231"/>
    <cellStyle name="Normalno 14 2" xfId="219"/>
    <cellStyle name="Normalno 14 2 6" xfId="232"/>
    <cellStyle name="Normalno 2" xfId="16"/>
    <cellStyle name="Normalno 4" xfId="224"/>
    <cellStyle name="Normalno 6" xfId="226"/>
    <cellStyle name="Note 2" xfId="184"/>
    <cellStyle name="Note 3" xfId="183"/>
    <cellStyle name="Obično_Bilanca i NTI 30.11.2004." xfId="185"/>
    <cellStyle name="Output 2" xfId="187"/>
    <cellStyle name="Output 3" xfId="186"/>
    <cellStyle name="Percent 2" xfId="188"/>
    <cellStyle name="Percent 2 2" xfId="189"/>
    <cellStyle name="Percent 2 2 2" xfId="190"/>
    <cellStyle name="Percent 2 3" xfId="191"/>
    <cellStyle name="Percent 3" xfId="192"/>
    <cellStyle name="Percent 3 2" xfId="193"/>
    <cellStyle name="Percent 4" xfId="194"/>
    <cellStyle name="Percent 4 2" xfId="195"/>
    <cellStyle name="Povezana ćelija" xfId="196"/>
    <cellStyle name="Provjera ćelije" xfId="197"/>
    <cellStyle name="Result 1" xfId="198"/>
    <cellStyle name="Result2 1" xfId="199"/>
    <cellStyle name="Standard_Basis for Calculation" xfId="200"/>
    <cellStyle name="Stil 1 3" xfId="218"/>
    <cellStyle name="Style 1" xfId="17"/>
    <cellStyle name="Style 1 4" xfId="234"/>
    <cellStyle name="Tekst objašnjenja" xfId="201"/>
    <cellStyle name="Tekst upozorenja" xfId="202"/>
    <cellStyle name="Title 2" xfId="204"/>
    <cellStyle name="Title 3" xfId="203"/>
    <cellStyle name="Total 2" xfId="206"/>
    <cellStyle name="Total 3" xfId="205"/>
    <cellStyle name="Ukupni zbroj" xfId="207"/>
    <cellStyle name="Unos" xfId="208"/>
    <cellStyle name="Währung [0]_CASHFLOW" xfId="209"/>
    <cellStyle name="Währung_Basis for Calculation" xfId="210"/>
    <cellStyle name="Warning Text 2" xfId="212"/>
    <cellStyle name="Warning Text 3" xfId="211"/>
    <cellStyle name="Zarez 2 2 2 2 5" xfId="235"/>
    <cellStyle name="Zarez_REDUCIRANI TROŠKOVNIK - TEAM 1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8"/>
  <sheetViews>
    <sheetView tabSelected="1" zoomScaleNormal="100" workbookViewId="0">
      <selection activeCell="O362" sqref="O362"/>
    </sheetView>
  </sheetViews>
  <sheetFormatPr defaultRowHeight="11.25" x14ac:dyDescent="0.2"/>
  <cols>
    <col min="1" max="1" width="6.5703125" style="15" bestFit="1" customWidth="1"/>
    <col min="2" max="2" width="9" style="50" bestFit="1" customWidth="1"/>
    <col min="3" max="3" width="52.140625" style="24" customWidth="1"/>
    <col min="4" max="4" width="3.7109375" style="7" bestFit="1" customWidth="1"/>
    <col min="5" max="5" width="4.85546875" style="77" bestFit="1" customWidth="1"/>
    <col min="6" max="6" width="9.28515625" style="57" bestFit="1" customWidth="1"/>
    <col min="7" max="7" width="9.140625" style="57"/>
    <col min="8" max="8" width="9.7109375" style="8" customWidth="1"/>
    <col min="9" max="16384" width="9.140625" style="8"/>
  </cols>
  <sheetData>
    <row r="1" spans="1:8" x14ac:dyDescent="0.2">
      <c r="B1" s="86"/>
      <c r="C1" s="59"/>
      <c r="D1" s="18"/>
      <c r="E1" s="3"/>
      <c r="F1" s="4"/>
      <c r="G1" s="4"/>
      <c r="H1" s="16"/>
    </row>
    <row r="2" spans="1:8" x14ac:dyDescent="0.2">
      <c r="B2" s="87"/>
      <c r="C2" s="19" t="s">
        <v>8</v>
      </c>
      <c r="D2" s="20"/>
      <c r="E2" s="21"/>
      <c r="F2" s="31" t="s">
        <v>9</v>
      </c>
      <c r="G2" s="52"/>
      <c r="H2" s="14"/>
    </row>
    <row r="3" spans="1:8" x14ac:dyDescent="0.2">
      <c r="B3" s="86"/>
      <c r="C3" s="5" t="s">
        <v>10</v>
      </c>
      <c r="D3" s="18"/>
      <c r="E3" s="3"/>
      <c r="F3" s="66"/>
      <c r="G3" s="53"/>
      <c r="H3" s="2"/>
    </row>
    <row r="4" spans="1:8" x14ac:dyDescent="0.2">
      <c r="B4" s="86"/>
      <c r="C4" s="5" t="s">
        <v>11</v>
      </c>
      <c r="D4" s="18"/>
      <c r="E4" s="3"/>
      <c r="F4" s="67"/>
      <c r="G4" s="54"/>
      <c r="H4" s="2"/>
    </row>
    <row r="5" spans="1:8" x14ac:dyDescent="0.2">
      <c r="B5" s="86"/>
      <c r="C5" s="5" t="s">
        <v>12</v>
      </c>
      <c r="D5" s="18"/>
      <c r="E5" s="3"/>
      <c r="F5" s="66"/>
      <c r="G5" s="53"/>
      <c r="H5" s="2"/>
    </row>
    <row r="6" spans="1:8" x14ac:dyDescent="0.2">
      <c r="B6" s="86"/>
      <c r="C6" s="59"/>
      <c r="D6" s="18"/>
      <c r="E6" s="3"/>
      <c r="F6" s="33"/>
      <c r="G6" s="54"/>
      <c r="H6" s="2"/>
    </row>
    <row r="7" spans="1:8" x14ac:dyDescent="0.2">
      <c r="B7" s="86"/>
      <c r="C7" s="25" t="s">
        <v>35</v>
      </c>
      <c r="D7" s="45"/>
      <c r="E7" s="45"/>
      <c r="F7" s="13"/>
      <c r="G7" s="55"/>
      <c r="H7" s="16"/>
    </row>
    <row r="8" spans="1:8" x14ac:dyDescent="0.2">
      <c r="B8" s="86"/>
      <c r="C8" s="25"/>
      <c r="D8" s="74"/>
      <c r="E8" s="74"/>
      <c r="F8" s="68"/>
      <c r="G8" s="31"/>
      <c r="H8" s="16"/>
    </row>
    <row r="9" spans="1:8" x14ac:dyDescent="0.2">
      <c r="B9" s="86"/>
      <c r="C9" s="25" t="s">
        <v>13</v>
      </c>
      <c r="D9" s="45"/>
      <c r="E9" s="45"/>
      <c r="F9" s="69"/>
      <c r="G9" s="55"/>
      <c r="H9" s="16"/>
    </row>
    <row r="10" spans="1:8" x14ac:dyDescent="0.2">
      <c r="B10" s="86"/>
      <c r="C10" s="25"/>
      <c r="D10" s="45"/>
      <c r="E10" s="45"/>
      <c r="F10" s="69"/>
      <c r="G10" s="55"/>
      <c r="H10" s="16"/>
    </row>
    <row r="11" spans="1:8" x14ac:dyDescent="0.2">
      <c r="B11" s="86"/>
      <c r="C11" s="25"/>
      <c r="D11" s="45"/>
      <c r="E11" s="45"/>
      <c r="F11" s="69"/>
      <c r="G11" s="56"/>
      <c r="H11" s="16"/>
    </row>
    <row r="12" spans="1:8" x14ac:dyDescent="0.2">
      <c r="B12" s="49" t="s">
        <v>14</v>
      </c>
      <c r="C12" s="39" t="s">
        <v>15</v>
      </c>
      <c r="D12" s="38" t="s">
        <v>16</v>
      </c>
      <c r="E12" s="75" t="s">
        <v>17</v>
      </c>
      <c r="F12" s="46" t="s">
        <v>18</v>
      </c>
      <c r="G12" s="46" t="s">
        <v>19</v>
      </c>
      <c r="H12" s="62" t="s">
        <v>34</v>
      </c>
    </row>
    <row r="13" spans="1:8" x14ac:dyDescent="0.2">
      <c r="B13" s="88"/>
      <c r="C13" s="89"/>
      <c r="D13" s="26"/>
      <c r="E13" s="90"/>
      <c r="F13" s="91"/>
      <c r="G13" s="91"/>
      <c r="H13" s="92"/>
    </row>
    <row r="14" spans="1:8" x14ac:dyDescent="0.2">
      <c r="B14" s="27"/>
      <c r="C14" s="60" t="s">
        <v>197</v>
      </c>
      <c r="D14" s="28"/>
      <c r="E14" s="76"/>
      <c r="F14" s="29"/>
      <c r="G14" s="32"/>
      <c r="H14" s="63"/>
    </row>
    <row r="15" spans="1:8" x14ac:dyDescent="0.2">
      <c r="B15" s="88"/>
      <c r="C15" s="93"/>
      <c r="D15" s="2"/>
      <c r="E15" s="81"/>
      <c r="F15" s="22"/>
      <c r="G15" s="22"/>
      <c r="H15" s="71"/>
    </row>
    <row r="16" spans="1:8" x14ac:dyDescent="0.2">
      <c r="A16" s="99"/>
      <c r="B16" s="94" t="s">
        <v>60</v>
      </c>
      <c r="C16" s="95" t="s">
        <v>61</v>
      </c>
      <c r="D16" s="96"/>
      <c r="E16" s="97"/>
      <c r="F16" s="98"/>
      <c r="G16" s="98"/>
      <c r="H16" s="72"/>
    </row>
    <row r="17" spans="2:8" x14ac:dyDescent="0.2">
      <c r="B17" s="37"/>
      <c r="C17" s="6"/>
      <c r="D17" s="1"/>
      <c r="E17" s="9"/>
      <c r="F17" s="22"/>
      <c r="G17" s="22"/>
      <c r="H17" s="71"/>
    </row>
    <row r="18" spans="2:8" ht="45" x14ac:dyDescent="0.2">
      <c r="B18" s="50" t="s">
        <v>4</v>
      </c>
      <c r="C18" s="44" t="s">
        <v>73</v>
      </c>
      <c r="D18" s="1" t="s">
        <v>0</v>
      </c>
      <c r="E18" s="9">
        <v>1</v>
      </c>
      <c r="F18" s="22"/>
      <c r="G18" s="57">
        <f>$E18*F18</f>
        <v>0</v>
      </c>
      <c r="H18" s="71"/>
    </row>
    <row r="19" spans="2:8" x14ac:dyDescent="0.2">
      <c r="C19" s="6"/>
      <c r="D19" s="1"/>
      <c r="E19" s="9"/>
      <c r="F19" s="22"/>
      <c r="G19" s="22"/>
      <c r="H19" s="71"/>
    </row>
    <row r="20" spans="2:8" ht="33.75" x14ac:dyDescent="0.2">
      <c r="B20" s="50" t="s">
        <v>5</v>
      </c>
      <c r="C20" s="24" t="s">
        <v>116</v>
      </c>
      <c r="H20" s="72"/>
    </row>
    <row r="21" spans="2:8" x14ac:dyDescent="0.2">
      <c r="C21" s="24" t="s">
        <v>106</v>
      </c>
      <c r="D21" s="7" t="s">
        <v>2</v>
      </c>
      <c r="E21" s="77">
        <v>85</v>
      </c>
      <c r="G21" s="57">
        <f>$E21*F21</f>
        <v>0</v>
      </c>
      <c r="H21" s="72"/>
    </row>
    <row r="22" spans="2:8" x14ac:dyDescent="0.2">
      <c r="C22" s="24" t="s">
        <v>111</v>
      </c>
      <c r="D22" s="7" t="s">
        <v>2</v>
      </c>
      <c r="E22" s="77">
        <v>110</v>
      </c>
      <c r="G22" s="57">
        <f>$E22*F22</f>
        <v>0</v>
      </c>
      <c r="H22" s="72"/>
    </row>
    <row r="23" spans="2:8" x14ac:dyDescent="0.2">
      <c r="C23" s="6"/>
      <c r="D23" s="1"/>
      <c r="E23" s="9"/>
      <c r="F23" s="22"/>
      <c r="G23" s="22"/>
      <c r="H23" s="71"/>
    </row>
    <row r="24" spans="2:8" ht="45" x14ac:dyDescent="0.2">
      <c r="B24" s="50" t="s">
        <v>6</v>
      </c>
      <c r="C24" s="44" t="s">
        <v>75</v>
      </c>
      <c r="D24" s="48"/>
      <c r="E24" s="78"/>
      <c r="F24" s="35"/>
      <c r="H24" s="72"/>
    </row>
    <row r="25" spans="2:8" x14ac:dyDescent="0.2">
      <c r="C25" s="44" t="s">
        <v>79</v>
      </c>
      <c r="D25" s="48" t="s">
        <v>2</v>
      </c>
      <c r="E25" s="78">
        <v>95</v>
      </c>
      <c r="F25" s="35"/>
      <c r="G25" s="57">
        <f>$E25*F25</f>
        <v>0</v>
      </c>
      <c r="H25" s="72"/>
    </row>
    <row r="26" spans="2:8" x14ac:dyDescent="0.2">
      <c r="C26" s="44" t="s">
        <v>80</v>
      </c>
      <c r="D26" s="48" t="s">
        <v>2</v>
      </c>
      <c r="E26" s="78">
        <v>135</v>
      </c>
      <c r="F26" s="35"/>
      <c r="G26" s="57">
        <f>$E26*F26</f>
        <v>0</v>
      </c>
      <c r="H26" s="72"/>
    </row>
    <row r="27" spans="2:8" x14ac:dyDescent="0.2">
      <c r="C27" s="6"/>
      <c r="D27" s="1"/>
      <c r="E27" s="9"/>
      <c r="F27" s="22"/>
      <c r="G27" s="22"/>
      <c r="H27" s="71"/>
    </row>
    <row r="28" spans="2:8" ht="22.5" x14ac:dyDescent="0.2">
      <c r="B28" s="50" t="s">
        <v>7</v>
      </c>
      <c r="C28" s="24" t="s">
        <v>110</v>
      </c>
      <c r="D28" s="7" t="s">
        <v>0</v>
      </c>
      <c r="E28" s="77">
        <v>6</v>
      </c>
      <c r="G28" s="57">
        <f>$E28*F28</f>
        <v>0</v>
      </c>
      <c r="H28" s="72"/>
    </row>
    <row r="29" spans="2:8" x14ac:dyDescent="0.2">
      <c r="C29" s="6"/>
      <c r="D29" s="1"/>
      <c r="E29" s="9"/>
      <c r="F29" s="22"/>
      <c r="G29" s="22"/>
      <c r="H29" s="71"/>
    </row>
    <row r="30" spans="2:8" ht="45" x14ac:dyDescent="0.2">
      <c r="B30" s="50" t="s">
        <v>20</v>
      </c>
      <c r="C30" s="6" t="s">
        <v>139</v>
      </c>
      <c r="D30" s="1" t="s">
        <v>0</v>
      </c>
      <c r="E30" s="9">
        <v>14</v>
      </c>
      <c r="G30" s="57">
        <f>$E30*F30</f>
        <v>0</v>
      </c>
      <c r="H30" s="73"/>
    </row>
    <row r="31" spans="2:8" x14ac:dyDescent="0.2">
      <c r="H31" s="72"/>
    </row>
    <row r="32" spans="2:8" ht="22.5" x14ac:dyDescent="0.2">
      <c r="B32" s="50" t="s">
        <v>21</v>
      </c>
      <c r="C32" s="24" t="s">
        <v>140</v>
      </c>
      <c r="D32" s="7" t="s">
        <v>0</v>
      </c>
      <c r="E32" s="77">
        <v>1</v>
      </c>
      <c r="G32" s="57">
        <f t="shared" ref="G32" si="0">$E32*F32</f>
        <v>0</v>
      </c>
      <c r="H32" s="72"/>
    </row>
    <row r="33" spans="1:8" x14ac:dyDescent="0.2">
      <c r="C33" s="6"/>
      <c r="D33" s="1"/>
      <c r="E33" s="9"/>
      <c r="F33" s="22"/>
      <c r="G33" s="22"/>
      <c r="H33" s="71"/>
    </row>
    <row r="34" spans="1:8" ht="67.5" x14ac:dyDescent="0.2">
      <c r="B34" s="50" t="s">
        <v>22</v>
      </c>
      <c r="C34" s="6" t="s">
        <v>127</v>
      </c>
      <c r="D34" s="1" t="s">
        <v>0</v>
      </c>
      <c r="E34" s="9">
        <v>14</v>
      </c>
      <c r="F34" s="22"/>
      <c r="G34" s="57">
        <f>$E34*F34</f>
        <v>0</v>
      </c>
      <c r="H34" s="71"/>
    </row>
    <row r="35" spans="1:8" x14ac:dyDescent="0.2">
      <c r="B35" s="41"/>
      <c r="C35" s="6"/>
      <c r="D35" s="1"/>
      <c r="E35" s="9"/>
      <c r="F35" s="22"/>
      <c r="G35" s="22"/>
      <c r="H35" s="71"/>
    </row>
    <row r="36" spans="1:8" x14ac:dyDescent="0.2">
      <c r="A36" s="99"/>
      <c r="B36" s="94" t="s">
        <v>60</v>
      </c>
      <c r="C36" s="36" t="str">
        <f>CONCATENATE("SVEUKUPNO ", C16)</f>
        <v>SVEUKUPNO Ugradnja panik rasvjete oko hotela</v>
      </c>
      <c r="D36" s="65"/>
      <c r="E36" s="79"/>
      <c r="F36" s="58"/>
      <c r="G36" s="58">
        <f>SUM(G18:G35)</f>
        <v>0</v>
      </c>
      <c r="H36" s="71"/>
    </row>
    <row r="37" spans="1:8" x14ac:dyDescent="0.2">
      <c r="B37" s="41"/>
      <c r="C37" s="6"/>
      <c r="D37" s="1"/>
      <c r="E37" s="9"/>
      <c r="F37" s="22"/>
      <c r="G37" s="22"/>
      <c r="H37" s="71"/>
    </row>
    <row r="38" spans="1:8" x14ac:dyDescent="0.2">
      <c r="A38" s="99"/>
      <c r="B38" s="94" t="s">
        <v>64</v>
      </c>
      <c r="C38" s="95" t="s">
        <v>65</v>
      </c>
      <c r="D38" s="96"/>
      <c r="H38" s="72"/>
    </row>
    <row r="39" spans="1:8" x14ac:dyDescent="0.2">
      <c r="A39" s="100"/>
      <c r="H39" s="71"/>
    </row>
    <row r="40" spans="1:8" ht="45" x14ac:dyDescent="0.2">
      <c r="B40" s="50" t="s">
        <v>4</v>
      </c>
      <c r="C40" s="44" t="s">
        <v>73</v>
      </c>
      <c r="D40" s="1" t="s">
        <v>0</v>
      </c>
      <c r="E40" s="9">
        <v>1</v>
      </c>
      <c r="F40" s="101"/>
      <c r="G40" s="57">
        <f>$E40*F40</f>
        <v>0</v>
      </c>
      <c r="H40" s="72"/>
    </row>
    <row r="41" spans="1:8" x14ac:dyDescent="0.2">
      <c r="C41" s="61"/>
      <c r="D41" s="48"/>
      <c r="E41" s="78"/>
      <c r="F41" s="35"/>
      <c r="H41" s="72"/>
    </row>
    <row r="42" spans="1:8" ht="33.75" x14ac:dyDescent="0.2">
      <c r="B42" s="50" t="s">
        <v>5</v>
      </c>
      <c r="C42" s="44" t="s">
        <v>93</v>
      </c>
      <c r="D42" s="48" t="s">
        <v>1</v>
      </c>
      <c r="E42" s="78">
        <v>1</v>
      </c>
      <c r="F42" s="101"/>
      <c r="G42" s="57">
        <f>$E42*F42</f>
        <v>0</v>
      </c>
      <c r="H42" s="72"/>
    </row>
    <row r="43" spans="1:8" x14ac:dyDescent="0.2">
      <c r="C43" s="61"/>
      <c r="D43" s="48"/>
      <c r="E43" s="78"/>
      <c r="F43" s="35"/>
      <c r="H43" s="72"/>
    </row>
    <row r="44" spans="1:8" x14ac:dyDescent="0.2">
      <c r="C44" s="43"/>
      <c r="D44" s="48"/>
      <c r="E44" s="78"/>
      <c r="F44" s="35"/>
      <c r="H44" s="72"/>
    </row>
    <row r="45" spans="1:8" ht="78.75" x14ac:dyDescent="0.2">
      <c r="B45" s="50" t="s">
        <v>6</v>
      </c>
      <c r="C45" s="44" t="s">
        <v>144</v>
      </c>
      <c r="D45" s="48" t="s">
        <v>2</v>
      </c>
      <c r="E45" s="78">
        <v>60</v>
      </c>
      <c r="F45" s="101"/>
      <c r="G45" s="57">
        <f>$E45*F45</f>
        <v>0</v>
      </c>
      <c r="H45" s="102"/>
    </row>
    <row r="46" spans="1:8" x14ac:dyDescent="0.2">
      <c r="C46" s="44"/>
      <c r="D46" s="48"/>
      <c r="E46" s="78"/>
      <c r="F46" s="101"/>
      <c r="H46" s="102"/>
    </row>
    <row r="47" spans="1:8" x14ac:dyDescent="0.2">
      <c r="C47" s="44" t="s">
        <v>141</v>
      </c>
      <c r="D47" s="48"/>
      <c r="E47" s="78"/>
      <c r="F47" s="101"/>
      <c r="H47" s="102"/>
    </row>
    <row r="48" spans="1:8" x14ac:dyDescent="0.2">
      <c r="C48" s="85" t="s">
        <v>142</v>
      </c>
      <c r="D48" s="48" t="s">
        <v>2</v>
      </c>
      <c r="E48" s="78">
        <v>25</v>
      </c>
      <c r="F48" s="35"/>
      <c r="G48" s="57">
        <f>$E48*F48</f>
        <v>0</v>
      </c>
      <c r="H48" s="72"/>
    </row>
    <row r="49" spans="2:8" x14ac:dyDescent="0.2">
      <c r="C49" s="85" t="s">
        <v>143</v>
      </c>
      <c r="D49" s="48" t="s">
        <v>2</v>
      </c>
      <c r="E49" s="78">
        <v>40</v>
      </c>
      <c r="F49" s="35"/>
      <c r="G49" s="57">
        <f>$E49*F49</f>
        <v>0</v>
      </c>
      <c r="H49" s="72"/>
    </row>
    <row r="50" spans="2:8" x14ac:dyDescent="0.2">
      <c r="C50" s="44"/>
      <c r="D50" s="48"/>
      <c r="E50" s="78"/>
      <c r="F50" s="35"/>
      <c r="H50" s="72"/>
    </row>
    <row r="51" spans="2:8" ht="56.25" x14ac:dyDescent="0.2">
      <c r="B51" s="50" t="s">
        <v>7</v>
      </c>
      <c r="C51" s="30" t="s">
        <v>129</v>
      </c>
      <c r="D51" s="23" t="s">
        <v>0</v>
      </c>
      <c r="E51" s="81">
        <v>50</v>
      </c>
      <c r="F51" s="22"/>
      <c r="G51" s="57">
        <f>$E51*F51</f>
        <v>0</v>
      </c>
      <c r="H51" s="72"/>
    </row>
    <row r="52" spans="2:8" x14ac:dyDescent="0.2">
      <c r="C52" s="44"/>
      <c r="D52" s="48"/>
      <c r="E52" s="78"/>
      <c r="F52" s="35"/>
      <c r="H52" s="72"/>
    </row>
    <row r="53" spans="2:8" ht="45" x14ac:dyDescent="0.2">
      <c r="B53" s="50" t="s">
        <v>20</v>
      </c>
      <c r="C53" s="44" t="s">
        <v>126</v>
      </c>
      <c r="D53" s="48"/>
      <c r="E53" s="78"/>
      <c r="F53" s="35"/>
      <c r="H53" s="72"/>
    </row>
    <row r="54" spans="2:8" x14ac:dyDescent="0.2">
      <c r="C54" s="44" t="s">
        <v>104</v>
      </c>
      <c r="D54" s="48" t="s">
        <v>2</v>
      </c>
      <c r="E54" s="78">
        <v>3</v>
      </c>
      <c r="F54" s="35"/>
      <c r="G54" s="57">
        <f t="shared" ref="G54:G59" si="1">$E54*F54</f>
        <v>0</v>
      </c>
      <c r="H54" s="72"/>
    </row>
    <row r="55" spans="2:8" x14ac:dyDescent="0.2">
      <c r="C55" s="44" t="s">
        <v>76</v>
      </c>
      <c r="D55" s="48" t="s">
        <v>2</v>
      </c>
      <c r="E55" s="78">
        <v>12</v>
      </c>
      <c r="F55" s="35"/>
      <c r="G55" s="57">
        <f t="shared" si="1"/>
        <v>0</v>
      </c>
      <c r="H55" s="72"/>
    </row>
    <row r="56" spans="2:8" x14ac:dyDescent="0.2">
      <c r="C56" s="44" t="s">
        <v>77</v>
      </c>
      <c r="D56" s="48" t="s">
        <v>2</v>
      </c>
      <c r="E56" s="78">
        <v>16</v>
      </c>
      <c r="F56" s="35"/>
      <c r="G56" s="57">
        <f t="shared" si="1"/>
        <v>0</v>
      </c>
      <c r="H56" s="72"/>
    </row>
    <row r="57" spans="2:8" x14ac:dyDescent="0.2">
      <c r="C57" s="44" t="s">
        <v>78</v>
      </c>
      <c r="D57" s="48" t="s">
        <v>2</v>
      </c>
      <c r="E57" s="78">
        <v>20</v>
      </c>
      <c r="F57" s="35"/>
      <c r="G57" s="57">
        <f t="shared" si="1"/>
        <v>0</v>
      </c>
      <c r="H57" s="72"/>
    </row>
    <row r="58" spans="2:8" x14ac:dyDescent="0.2">
      <c r="C58" s="44" t="s">
        <v>79</v>
      </c>
      <c r="D58" s="48" t="s">
        <v>2</v>
      </c>
      <c r="E58" s="78">
        <v>60</v>
      </c>
      <c r="F58" s="35"/>
      <c r="G58" s="57">
        <f t="shared" si="1"/>
        <v>0</v>
      </c>
      <c r="H58" s="72"/>
    </row>
    <row r="59" spans="2:8" x14ac:dyDescent="0.2">
      <c r="C59" s="44" t="s">
        <v>80</v>
      </c>
      <c r="D59" s="48" t="s">
        <v>2</v>
      </c>
      <c r="E59" s="78">
        <v>45</v>
      </c>
      <c r="F59" s="35"/>
      <c r="G59" s="57">
        <f t="shared" si="1"/>
        <v>0</v>
      </c>
      <c r="H59" s="72"/>
    </row>
    <row r="60" spans="2:8" x14ac:dyDescent="0.2">
      <c r="C60" s="44"/>
      <c r="D60" s="48"/>
      <c r="E60" s="78"/>
      <c r="F60" s="35"/>
      <c r="H60" s="72"/>
    </row>
    <row r="61" spans="2:8" ht="45" x14ac:dyDescent="0.2">
      <c r="B61" s="50" t="s">
        <v>21</v>
      </c>
      <c r="C61" s="44" t="s">
        <v>145</v>
      </c>
      <c r="D61" s="48" t="s">
        <v>1</v>
      </c>
      <c r="E61" s="78">
        <v>45</v>
      </c>
      <c r="F61" s="35"/>
      <c r="G61" s="57">
        <f>$E61*F61</f>
        <v>0</v>
      </c>
      <c r="H61" s="72"/>
    </row>
    <row r="62" spans="2:8" x14ac:dyDescent="0.2">
      <c r="C62" s="44"/>
      <c r="D62" s="48"/>
      <c r="E62" s="78"/>
      <c r="F62" s="35"/>
      <c r="H62" s="72"/>
    </row>
    <row r="63" spans="2:8" ht="22.5" x14ac:dyDescent="0.2">
      <c r="B63" s="50" t="s">
        <v>22</v>
      </c>
      <c r="C63" s="24" t="s">
        <v>146</v>
      </c>
      <c r="D63" s="48" t="s">
        <v>0</v>
      </c>
      <c r="E63" s="78">
        <v>1</v>
      </c>
      <c r="F63" s="35"/>
      <c r="G63" s="57">
        <f>$E63*F63</f>
        <v>0</v>
      </c>
      <c r="H63" s="72"/>
    </row>
    <row r="64" spans="2:8" x14ac:dyDescent="0.2">
      <c r="C64" s="44"/>
      <c r="D64" s="48"/>
      <c r="E64" s="78"/>
      <c r="F64" s="35"/>
      <c r="H64" s="72"/>
    </row>
    <row r="65" spans="1:8" ht="22.5" x14ac:dyDescent="0.2">
      <c r="B65" s="50" t="s">
        <v>23</v>
      </c>
      <c r="C65" s="44" t="s">
        <v>81</v>
      </c>
      <c r="D65" s="48" t="s">
        <v>0</v>
      </c>
      <c r="E65" s="78">
        <v>1</v>
      </c>
      <c r="F65" s="35"/>
      <c r="G65" s="57">
        <f>$E65*F65</f>
        <v>0</v>
      </c>
      <c r="H65" s="72"/>
    </row>
    <row r="66" spans="1:8" x14ac:dyDescent="0.2">
      <c r="C66" s="10"/>
      <c r="D66" s="48"/>
      <c r="E66" s="78"/>
      <c r="F66" s="35"/>
      <c r="H66" s="72"/>
    </row>
    <row r="67" spans="1:8" ht="22.5" x14ac:dyDescent="0.2">
      <c r="B67" s="50" t="s">
        <v>24</v>
      </c>
      <c r="C67" s="34" t="s">
        <v>33</v>
      </c>
      <c r="D67" s="48"/>
      <c r="E67" s="78"/>
      <c r="F67" s="35"/>
      <c r="H67" s="72"/>
    </row>
    <row r="68" spans="1:8" x14ac:dyDescent="0.2">
      <c r="C68" s="34" t="s">
        <v>30</v>
      </c>
      <c r="D68" s="48"/>
      <c r="E68" s="78"/>
      <c r="F68" s="35"/>
      <c r="H68" s="72"/>
    </row>
    <row r="69" spans="1:8" x14ac:dyDescent="0.2">
      <c r="C69" s="34" t="s">
        <v>82</v>
      </c>
      <c r="D69" s="48"/>
      <c r="E69" s="78"/>
      <c r="F69" s="35"/>
      <c r="H69" s="72"/>
    </row>
    <row r="70" spans="1:8" x14ac:dyDescent="0.2">
      <c r="C70" s="34" t="s">
        <v>83</v>
      </c>
      <c r="D70" s="48"/>
      <c r="E70" s="78"/>
      <c r="F70" s="35"/>
      <c r="H70" s="72"/>
    </row>
    <row r="71" spans="1:8" x14ac:dyDescent="0.2">
      <c r="C71" s="40" t="s">
        <v>84</v>
      </c>
      <c r="D71" s="48"/>
      <c r="E71" s="78"/>
      <c r="F71" s="35"/>
      <c r="H71" s="72"/>
    </row>
    <row r="72" spans="1:8" x14ac:dyDescent="0.2">
      <c r="C72" s="34" t="s">
        <v>147</v>
      </c>
      <c r="D72" s="48"/>
      <c r="E72" s="78"/>
      <c r="F72" s="35"/>
      <c r="H72" s="72"/>
    </row>
    <row r="73" spans="1:8" x14ac:dyDescent="0.2">
      <c r="C73" s="34" t="s">
        <v>85</v>
      </c>
      <c r="D73" s="48"/>
      <c r="E73" s="78"/>
      <c r="F73" s="35"/>
      <c r="H73" s="72"/>
    </row>
    <row r="74" spans="1:8" x14ac:dyDescent="0.2">
      <c r="C74" s="34" t="s">
        <v>32</v>
      </c>
      <c r="D74" s="48" t="s">
        <v>0</v>
      </c>
      <c r="E74" s="78">
        <v>1</v>
      </c>
      <c r="F74" s="35"/>
      <c r="G74" s="57">
        <f>$E74*F74</f>
        <v>0</v>
      </c>
      <c r="H74" s="72"/>
    </row>
    <row r="75" spans="1:8" x14ac:dyDescent="0.2">
      <c r="C75" s="34"/>
      <c r="D75" s="48"/>
      <c r="E75" s="78"/>
      <c r="F75" s="35"/>
      <c r="H75" s="72"/>
    </row>
    <row r="76" spans="1:8" ht="22.5" x14ac:dyDescent="0.2">
      <c r="A76" s="99"/>
      <c r="B76" s="94" t="s">
        <v>64</v>
      </c>
      <c r="C76" s="36" t="str">
        <f>CONCATENATE("SVEUKUPNO ", C38)</f>
        <v xml:space="preserve">SVEUKUPNO Sanacija kompletne električne instalacije na Bellavisti. </v>
      </c>
      <c r="D76" s="65"/>
      <c r="E76" s="79"/>
      <c r="F76" s="58"/>
      <c r="G76" s="58">
        <f>SUM(G39:G75)</f>
        <v>0</v>
      </c>
      <c r="H76" s="72"/>
    </row>
    <row r="77" spans="1:8" x14ac:dyDescent="0.2">
      <c r="H77" s="72"/>
    </row>
    <row r="78" spans="1:8" x14ac:dyDescent="0.2">
      <c r="A78" s="99"/>
      <c r="B78" s="51" t="s">
        <v>66</v>
      </c>
      <c r="C78" s="36" t="s">
        <v>67</v>
      </c>
      <c r="D78" s="65"/>
      <c r="H78" s="72"/>
    </row>
    <row r="79" spans="1:8" x14ac:dyDescent="0.2">
      <c r="H79" s="72"/>
    </row>
    <row r="80" spans="1:8" ht="78.75" x14ac:dyDescent="0.2">
      <c r="B80" s="50" t="s">
        <v>4</v>
      </c>
      <c r="C80" s="42" t="s">
        <v>148</v>
      </c>
      <c r="H80" s="64"/>
    </row>
    <row r="81" spans="3:8" ht="22.5" x14ac:dyDescent="0.2">
      <c r="C81" s="24" t="s">
        <v>128</v>
      </c>
      <c r="D81" s="7" t="s">
        <v>1</v>
      </c>
      <c r="E81" s="77">
        <v>1</v>
      </c>
      <c r="H81" s="64"/>
    </row>
    <row r="82" spans="3:8" ht="22.5" x14ac:dyDescent="0.2">
      <c r="C82" s="24" t="s">
        <v>38</v>
      </c>
      <c r="D82" s="7" t="s">
        <v>1</v>
      </c>
      <c r="E82" s="77">
        <v>1</v>
      </c>
      <c r="H82" s="64"/>
    </row>
    <row r="83" spans="3:8" ht="33.75" x14ac:dyDescent="0.2">
      <c r="C83" s="24" t="s">
        <v>39</v>
      </c>
      <c r="D83" s="7" t="s">
        <v>1</v>
      </c>
      <c r="E83" s="77">
        <v>1</v>
      </c>
      <c r="H83" s="64"/>
    </row>
    <row r="84" spans="3:8" ht="45" x14ac:dyDescent="0.2">
      <c r="C84" s="24" t="s">
        <v>40</v>
      </c>
      <c r="D84" s="7" t="s">
        <v>0</v>
      </c>
      <c r="E84" s="77">
        <v>1</v>
      </c>
      <c r="H84" s="64"/>
    </row>
    <row r="85" spans="3:8" ht="33.75" x14ac:dyDescent="0.2">
      <c r="C85" s="42" t="s">
        <v>96</v>
      </c>
      <c r="D85" s="7" t="s">
        <v>0</v>
      </c>
      <c r="E85" s="77">
        <v>1</v>
      </c>
      <c r="H85" s="64"/>
    </row>
    <row r="86" spans="3:8" ht="22.5" x14ac:dyDescent="0.2">
      <c r="C86" s="24" t="s">
        <v>95</v>
      </c>
      <c r="D86" s="7" t="s">
        <v>0</v>
      </c>
      <c r="E86" s="77">
        <v>3</v>
      </c>
      <c r="H86" s="64"/>
    </row>
    <row r="87" spans="3:8" x14ac:dyDescent="0.2">
      <c r="C87" s="24" t="s">
        <v>41</v>
      </c>
      <c r="D87" s="7" t="s">
        <v>1</v>
      </c>
      <c r="E87" s="77">
        <v>1</v>
      </c>
      <c r="H87" s="64"/>
    </row>
    <row r="88" spans="3:8" ht="22.5" x14ac:dyDescent="0.2">
      <c r="C88" s="24" t="s">
        <v>37</v>
      </c>
      <c r="D88" s="7" t="s">
        <v>1</v>
      </c>
      <c r="E88" s="77">
        <v>1</v>
      </c>
      <c r="H88" s="64"/>
    </row>
    <row r="89" spans="3:8" ht="22.5" x14ac:dyDescent="0.2">
      <c r="C89" s="24" t="s">
        <v>97</v>
      </c>
      <c r="D89" s="7" t="s">
        <v>1</v>
      </c>
      <c r="E89" s="77">
        <v>3</v>
      </c>
      <c r="H89" s="64"/>
    </row>
    <row r="90" spans="3:8" ht="22.5" x14ac:dyDescent="0.2">
      <c r="C90" s="24" t="s">
        <v>98</v>
      </c>
      <c r="D90" s="7" t="s">
        <v>1</v>
      </c>
      <c r="E90" s="77">
        <v>2</v>
      </c>
      <c r="H90" s="64"/>
    </row>
    <row r="91" spans="3:8" ht="22.5" x14ac:dyDescent="0.2">
      <c r="C91" s="24" t="s">
        <v>99</v>
      </c>
      <c r="D91" s="7" t="s">
        <v>1</v>
      </c>
      <c r="E91" s="77">
        <v>3</v>
      </c>
      <c r="H91" s="64"/>
    </row>
    <row r="92" spans="3:8" ht="22.5" x14ac:dyDescent="0.2">
      <c r="C92" s="24" t="s">
        <v>42</v>
      </c>
      <c r="D92" s="7" t="s">
        <v>1</v>
      </c>
      <c r="E92" s="77">
        <v>10</v>
      </c>
      <c r="H92" s="64"/>
    </row>
    <row r="93" spans="3:8" ht="22.5" x14ac:dyDescent="0.2">
      <c r="C93" s="24" t="s">
        <v>43</v>
      </c>
      <c r="D93" s="7" t="s">
        <v>1</v>
      </c>
      <c r="E93" s="77">
        <v>2</v>
      </c>
      <c r="H93" s="64"/>
    </row>
    <row r="94" spans="3:8" ht="22.5" x14ac:dyDescent="0.2">
      <c r="C94" s="24" t="s">
        <v>100</v>
      </c>
      <c r="D94" s="7" t="s">
        <v>1</v>
      </c>
      <c r="E94" s="77">
        <v>1</v>
      </c>
      <c r="H94" s="64"/>
    </row>
    <row r="95" spans="3:8" ht="22.5" x14ac:dyDescent="0.2">
      <c r="C95" s="24" t="s">
        <v>36</v>
      </c>
      <c r="D95" s="7" t="s">
        <v>1</v>
      </c>
      <c r="E95" s="77">
        <v>9</v>
      </c>
      <c r="H95" s="64"/>
    </row>
    <row r="96" spans="3:8" ht="22.5" x14ac:dyDescent="0.2">
      <c r="C96" s="24" t="s">
        <v>48</v>
      </c>
      <c r="D96" s="7" t="s">
        <v>1</v>
      </c>
      <c r="E96" s="77">
        <v>3</v>
      </c>
      <c r="H96" s="64"/>
    </row>
    <row r="97" spans="3:8" ht="22.5" x14ac:dyDescent="0.2">
      <c r="C97" s="24" t="s">
        <v>100</v>
      </c>
      <c r="D97" s="7" t="s">
        <v>1</v>
      </c>
      <c r="E97" s="77">
        <v>1</v>
      </c>
      <c r="H97" s="64"/>
    </row>
    <row r="98" spans="3:8" ht="22.5" x14ac:dyDescent="0.2">
      <c r="C98" s="24" t="s">
        <v>36</v>
      </c>
      <c r="D98" s="7" t="s">
        <v>1</v>
      </c>
      <c r="E98" s="77">
        <v>9</v>
      </c>
      <c r="H98" s="64"/>
    </row>
    <row r="99" spans="3:8" ht="22.5" x14ac:dyDescent="0.2">
      <c r="C99" s="24" t="s">
        <v>48</v>
      </c>
      <c r="D99" s="7" t="s">
        <v>1</v>
      </c>
      <c r="E99" s="77">
        <v>3</v>
      </c>
      <c r="H99" s="64"/>
    </row>
    <row r="100" spans="3:8" ht="22.5" x14ac:dyDescent="0.2">
      <c r="C100" s="24" t="s">
        <v>100</v>
      </c>
      <c r="D100" s="7" t="s">
        <v>1</v>
      </c>
      <c r="E100" s="77">
        <v>1</v>
      </c>
      <c r="H100" s="64"/>
    </row>
    <row r="101" spans="3:8" ht="22.5" x14ac:dyDescent="0.2">
      <c r="C101" s="24" t="s">
        <v>36</v>
      </c>
      <c r="D101" s="7" t="s">
        <v>1</v>
      </c>
      <c r="E101" s="77">
        <v>9</v>
      </c>
      <c r="H101" s="64"/>
    </row>
    <row r="102" spans="3:8" ht="22.5" x14ac:dyDescent="0.2">
      <c r="C102" s="24" t="s">
        <v>48</v>
      </c>
      <c r="D102" s="7" t="s">
        <v>1</v>
      </c>
      <c r="E102" s="77">
        <v>3</v>
      </c>
      <c r="H102" s="64"/>
    </row>
    <row r="103" spans="3:8" ht="22.5" x14ac:dyDescent="0.2">
      <c r="C103" s="24" t="s">
        <v>44</v>
      </c>
      <c r="D103" s="7" t="s">
        <v>1</v>
      </c>
      <c r="E103" s="77">
        <v>1</v>
      </c>
      <c r="H103" s="64"/>
    </row>
    <row r="104" spans="3:8" ht="22.5" x14ac:dyDescent="0.2">
      <c r="C104" s="24" t="s">
        <v>45</v>
      </c>
      <c r="D104" s="7" t="s">
        <v>1</v>
      </c>
      <c r="E104" s="77">
        <v>2</v>
      </c>
      <c r="H104" s="64"/>
    </row>
    <row r="105" spans="3:8" ht="22.5" x14ac:dyDescent="0.2">
      <c r="C105" s="24" t="s">
        <v>46</v>
      </c>
      <c r="D105" s="7" t="s">
        <v>1</v>
      </c>
      <c r="E105" s="77">
        <v>5</v>
      </c>
      <c r="H105" s="64"/>
    </row>
    <row r="106" spans="3:8" ht="22.5" x14ac:dyDescent="0.2">
      <c r="C106" s="24" t="s">
        <v>47</v>
      </c>
      <c r="D106" s="7" t="s">
        <v>1</v>
      </c>
      <c r="E106" s="77">
        <v>2</v>
      </c>
      <c r="H106" s="64"/>
    </row>
    <row r="107" spans="3:8" ht="22.5" x14ac:dyDescent="0.2">
      <c r="C107" s="24" t="s">
        <v>103</v>
      </c>
      <c r="D107" s="7" t="s">
        <v>1</v>
      </c>
      <c r="E107" s="77">
        <v>2</v>
      </c>
      <c r="H107" s="64"/>
    </row>
    <row r="108" spans="3:8" ht="22.5" x14ac:dyDescent="0.2">
      <c r="C108" s="24" t="s">
        <v>101</v>
      </c>
      <c r="D108" s="7" t="s">
        <v>1</v>
      </c>
      <c r="E108" s="77">
        <v>1</v>
      </c>
      <c r="H108" s="64"/>
    </row>
    <row r="109" spans="3:8" ht="22.5" x14ac:dyDescent="0.2">
      <c r="C109" s="24" t="s">
        <v>49</v>
      </c>
      <c r="D109" s="7" t="s">
        <v>1</v>
      </c>
      <c r="E109" s="77">
        <v>1</v>
      </c>
      <c r="H109" s="64"/>
    </row>
    <row r="110" spans="3:8" ht="22.5" x14ac:dyDescent="0.2">
      <c r="C110" s="24" t="s">
        <v>50</v>
      </c>
      <c r="D110" s="7" t="s">
        <v>1</v>
      </c>
      <c r="E110" s="77">
        <v>4</v>
      </c>
      <c r="H110" s="64"/>
    </row>
    <row r="111" spans="3:8" ht="22.5" x14ac:dyDescent="0.2">
      <c r="C111" s="24" t="s">
        <v>51</v>
      </c>
      <c r="D111" s="7" t="s">
        <v>1</v>
      </c>
      <c r="E111" s="77">
        <v>2</v>
      </c>
      <c r="H111" s="64"/>
    </row>
    <row r="112" spans="3:8" ht="22.5" x14ac:dyDescent="0.2">
      <c r="C112" s="24" t="s">
        <v>52</v>
      </c>
      <c r="D112" s="7" t="s">
        <v>1</v>
      </c>
      <c r="E112" s="77">
        <v>9</v>
      </c>
      <c r="H112" s="102"/>
    </row>
    <row r="113" spans="1:8" ht="22.5" x14ac:dyDescent="0.2">
      <c r="C113" s="24" t="s">
        <v>53</v>
      </c>
      <c r="D113" s="7" t="s">
        <v>1</v>
      </c>
      <c r="E113" s="77">
        <v>1</v>
      </c>
      <c r="H113" s="102"/>
    </row>
    <row r="114" spans="1:8" ht="22.5" x14ac:dyDescent="0.2">
      <c r="C114" s="24" t="s">
        <v>54</v>
      </c>
      <c r="D114" s="7" t="s">
        <v>1</v>
      </c>
      <c r="E114" s="77">
        <v>1</v>
      </c>
      <c r="H114" s="102"/>
    </row>
    <row r="115" spans="1:8" ht="22.5" x14ac:dyDescent="0.2">
      <c r="C115" s="42" t="s">
        <v>55</v>
      </c>
      <c r="D115" s="7" t="s">
        <v>1</v>
      </c>
      <c r="E115" s="77">
        <v>4</v>
      </c>
      <c r="H115" s="64"/>
    </row>
    <row r="116" spans="1:8" ht="22.5" x14ac:dyDescent="0.2">
      <c r="C116" s="24" t="s">
        <v>94</v>
      </c>
      <c r="D116" s="7" t="s">
        <v>1</v>
      </c>
      <c r="E116" s="77">
        <v>2</v>
      </c>
      <c r="H116" s="64"/>
    </row>
    <row r="117" spans="1:8" ht="22.5" x14ac:dyDescent="0.2">
      <c r="C117" s="24" t="s">
        <v>102</v>
      </c>
      <c r="D117" s="7" t="s">
        <v>1</v>
      </c>
      <c r="E117" s="77">
        <v>1</v>
      </c>
      <c r="H117" s="64"/>
    </row>
    <row r="118" spans="1:8" x14ac:dyDescent="0.2">
      <c r="C118" s="42" t="s">
        <v>56</v>
      </c>
      <c r="D118" s="7" t="s">
        <v>1</v>
      </c>
      <c r="E118" s="77">
        <v>1</v>
      </c>
      <c r="H118" s="102"/>
    </row>
    <row r="119" spans="1:8" x14ac:dyDescent="0.2">
      <c r="C119" s="24" t="s">
        <v>57</v>
      </c>
      <c r="D119" s="7" t="s">
        <v>1</v>
      </c>
      <c r="E119" s="77">
        <v>1</v>
      </c>
      <c r="H119" s="102"/>
    </row>
    <row r="120" spans="1:8" ht="78.75" x14ac:dyDescent="0.2">
      <c r="C120" s="24" t="s">
        <v>58</v>
      </c>
      <c r="D120" s="7" t="s">
        <v>0</v>
      </c>
      <c r="E120" s="77">
        <v>1</v>
      </c>
      <c r="F120" s="101"/>
      <c r="G120" s="57">
        <f>$E120*F120</f>
        <v>0</v>
      </c>
      <c r="H120" s="82"/>
    </row>
    <row r="121" spans="1:8" x14ac:dyDescent="0.2">
      <c r="H121" s="72"/>
    </row>
    <row r="122" spans="1:8" ht="22.5" x14ac:dyDescent="0.2">
      <c r="A122" s="99"/>
      <c r="B122" s="51" t="s">
        <v>66</v>
      </c>
      <c r="C122" s="36" t="str">
        <f>CONCATENATE("SVEUKUPNO ", C78)</f>
        <v xml:space="preserve">SVEUKUPNO Rekonstrukcija starih RO u kuhinji-restoranu i Bellavisti. </v>
      </c>
      <c r="D122" s="65"/>
      <c r="E122" s="79"/>
      <c r="F122" s="58"/>
      <c r="G122" s="58">
        <f>SUM(G80:G121)</f>
        <v>0</v>
      </c>
      <c r="H122" s="72"/>
    </row>
    <row r="123" spans="1:8" x14ac:dyDescent="0.2">
      <c r="H123" s="72"/>
    </row>
    <row r="124" spans="1:8" s="47" customFormat="1" x14ac:dyDescent="0.2">
      <c r="A124" s="70"/>
      <c r="B124" s="51" t="s">
        <v>117</v>
      </c>
      <c r="C124" s="36" t="s">
        <v>118</v>
      </c>
      <c r="D124" s="65"/>
      <c r="E124" s="79"/>
      <c r="F124" s="58"/>
      <c r="G124" s="58"/>
      <c r="H124" s="72"/>
    </row>
    <row r="125" spans="1:8" x14ac:dyDescent="0.2">
      <c r="H125" s="72"/>
    </row>
    <row r="126" spans="1:8" ht="45" x14ac:dyDescent="0.2">
      <c r="B126" s="50" t="s">
        <v>4</v>
      </c>
      <c r="C126" s="44" t="s">
        <v>73</v>
      </c>
      <c r="D126" s="1" t="s">
        <v>0</v>
      </c>
      <c r="E126" s="9">
        <v>1</v>
      </c>
      <c r="F126" s="101"/>
      <c r="G126" s="57">
        <f>$E126*F126</f>
        <v>0</v>
      </c>
      <c r="H126" s="72"/>
    </row>
    <row r="127" spans="1:8" x14ac:dyDescent="0.2">
      <c r="H127" s="72"/>
    </row>
    <row r="128" spans="1:8" ht="33.75" x14ac:dyDescent="0.2">
      <c r="B128" s="50" t="s">
        <v>5</v>
      </c>
      <c r="C128" s="24" t="s">
        <v>131</v>
      </c>
      <c r="D128" s="1" t="s">
        <v>0</v>
      </c>
      <c r="E128" s="9">
        <v>10</v>
      </c>
      <c r="F128" s="101"/>
      <c r="G128" s="57">
        <f>$E128*F128</f>
        <v>0</v>
      </c>
      <c r="H128" s="72"/>
    </row>
    <row r="129" spans="2:8" x14ac:dyDescent="0.2">
      <c r="H129" s="72"/>
    </row>
    <row r="130" spans="2:8" ht="33.75" x14ac:dyDescent="0.2">
      <c r="B130" s="50" t="s">
        <v>6</v>
      </c>
      <c r="C130" s="24" t="s">
        <v>132</v>
      </c>
      <c r="D130" s="1" t="s">
        <v>0</v>
      </c>
      <c r="E130" s="9">
        <v>10</v>
      </c>
      <c r="F130" s="101"/>
      <c r="G130" s="57">
        <f>$E130*F130</f>
        <v>0</v>
      </c>
      <c r="H130" s="72"/>
    </row>
    <row r="131" spans="2:8" x14ac:dyDescent="0.2">
      <c r="D131" s="1"/>
      <c r="E131" s="9"/>
      <c r="F131" s="101"/>
      <c r="H131" s="72"/>
    </row>
    <row r="132" spans="2:8" ht="22.5" x14ac:dyDescent="0.2">
      <c r="B132" s="50" t="s">
        <v>7</v>
      </c>
      <c r="C132" s="24" t="s">
        <v>133</v>
      </c>
      <c r="D132" s="1" t="s">
        <v>29</v>
      </c>
      <c r="E132" s="9">
        <v>36</v>
      </c>
      <c r="F132" s="101"/>
      <c r="G132" s="57">
        <f>$E132*F132</f>
        <v>0</v>
      </c>
      <c r="H132" s="72"/>
    </row>
    <row r="133" spans="2:8" x14ac:dyDescent="0.2">
      <c r="B133" s="8"/>
      <c r="D133" s="1"/>
      <c r="E133" s="9"/>
      <c r="F133" s="101"/>
      <c r="H133" s="72"/>
    </row>
    <row r="134" spans="2:8" ht="45" x14ac:dyDescent="0.2">
      <c r="B134" s="50" t="s">
        <v>20</v>
      </c>
      <c r="C134" s="44" t="s">
        <v>134</v>
      </c>
      <c r="D134" s="48"/>
      <c r="E134" s="78"/>
      <c r="F134" s="101"/>
      <c r="H134" s="72"/>
    </row>
    <row r="135" spans="2:8" x14ac:dyDescent="0.2">
      <c r="C135" s="44" t="s">
        <v>120</v>
      </c>
      <c r="D135" s="48" t="s">
        <v>2</v>
      </c>
      <c r="E135" s="78">
        <v>5</v>
      </c>
      <c r="F135" s="101"/>
      <c r="G135" s="57">
        <f>$E135*F135</f>
        <v>0</v>
      </c>
      <c r="H135" s="72"/>
    </row>
    <row r="136" spans="2:8" x14ac:dyDescent="0.2">
      <c r="C136" s="44" t="s">
        <v>121</v>
      </c>
      <c r="D136" s="48" t="s">
        <v>2</v>
      </c>
      <c r="E136" s="78">
        <v>12</v>
      </c>
      <c r="F136" s="101"/>
      <c r="G136" s="57">
        <f>$E136*F136</f>
        <v>0</v>
      </c>
      <c r="H136" s="72"/>
    </row>
    <row r="137" spans="2:8" x14ac:dyDescent="0.2">
      <c r="C137" s="44" t="s">
        <v>122</v>
      </c>
      <c r="D137" s="48" t="s">
        <v>2</v>
      </c>
      <c r="E137" s="78">
        <v>22</v>
      </c>
      <c r="F137" s="101"/>
      <c r="G137" s="57">
        <f>$E137*F137</f>
        <v>0</v>
      </c>
      <c r="H137" s="72"/>
    </row>
    <row r="138" spans="2:8" x14ac:dyDescent="0.2">
      <c r="C138" s="44" t="s">
        <v>123</v>
      </c>
      <c r="D138" s="48" t="s">
        <v>2</v>
      </c>
      <c r="E138" s="78">
        <v>18</v>
      </c>
      <c r="F138" s="101"/>
      <c r="G138" s="57">
        <f>$E138*F138</f>
        <v>0</v>
      </c>
      <c r="H138" s="72"/>
    </row>
    <row r="139" spans="2:8" x14ac:dyDescent="0.2">
      <c r="F139" s="101"/>
      <c r="H139" s="72"/>
    </row>
    <row r="140" spans="2:8" ht="33.75" x14ac:dyDescent="0.2">
      <c r="B140" s="50" t="s">
        <v>21</v>
      </c>
      <c r="C140" s="24" t="s">
        <v>135</v>
      </c>
      <c r="D140" s="7" t="s">
        <v>0</v>
      </c>
      <c r="E140" s="77">
        <v>1</v>
      </c>
      <c r="F140" s="101"/>
      <c r="G140" s="57">
        <f>$E140*F140</f>
        <v>0</v>
      </c>
      <c r="H140" s="72"/>
    </row>
    <row r="141" spans="2:8" x14ac:dyDescent="0.2">
      <c r="F141" s="101"/>
      <c r="H141" s="72"/>
    </row>
    <row r="142" spans="2:8" ht="33.75" x14ac:dyDescent="0.2">
      <c r="B142" s="50" t="s">
        <v>22</v>
      </c>
      <c r="C142" s="42" t="s">
        <v>136</v>
      </c>
      <c r="D142" s="7" t="s">
        <v>0</v>
      </c>
      <c r="E142" s="77">
        <v>2</v>
      </c>
      <c r="F142" s="101"/>
      <c r="G142" s="57">
        <f>$E142*F142</f>
        <v>0</v>
      </c>
      <c r="H142" s="72"/>
    </row>
    <row r="143" spans="2:8" x14ac:dyDescent="0.2">
      <c r="F143" s="101"/>
      <c r="H143" s="72"/>
    </row>
    <row r="144" spans="2:8" ht="45" x14ac:dyDescent="0.2">
      <c r="B144" s="50" t="s">
        <v>23</v>
      </c>
      <c r="C144" s="42" t="s">
        <v>119</v>
      </c>
      <c r="D144" s="1" t="s">
        <v>0</v>
      </c>
      <c r="E144" s="9">
        <v>1</v>
      </c>
      <c r="F144" s="101"/>
      <c r="G144" s="57">
        <f>$E144*F144</f>
        <v>0</v>
      </c>
      <c r="H144" s="72"/>
    </row>
    <row r="145" spans="2:8" x14ac:dyDescent="0.2">
      <c r="H145" s="72"/>
    </row>
    <row r="146" spans="2:8" ht="22.5" x14ac:dyDescent="0.2">
      <c r="B146" s="50" t="s">
        <v>24</v>
      </c>
      <c r="C146" s="24" t="s">
        <v>130</v>
      </c>
      <c r="D146" s="1" t="s">
        <v>0</v>
      </c>
      <c r="E146" s="9">
        <v>1</v>
      </c>
      <c r="F146" s="101"/>
      <c r="G146" s="57">
        <f>$E146*F146</f>
        <v>0</v>
      </c>
      <c r="H146" s="72"/>
    </row>
    <row r="147" spans="2:8" x14ac:dyDescent="0.2">
      <c r="D147" s="1"/>
      <c r="E147" s="9"/>
      <c r="F147" s="101"/>
      <c r="H147" s="72"/>
    </row>
    <row r="148" spans="2:8" ht="22.5" x14ac:dyDescent="0.2">
      <c r="B148" s="50" t="s">
        <v>25</v>
      </c>
      <c r="C148" s="24" t="s">
        <v>124</v>
      </c>
      <c r="D148" s="1" t="s">
        <v>0</v>
      </c>
      <c r="E148" s="9">
        <v>1</v>
      </c>
      <c r="F148" s="101"/>
      <c r="G148" s="57">
        <f>$E148*F148</f>
        <v>0</v>
      </c>
      <c r="H148" s="72"/>
    </row>
    <row r="149" spans="2:8" x14ac:dyDescent="0.2">
      <c r="D149" s="1"/>
      <c r="E149" s="9"/>
      <c r="F149" s="101"/>
      <c r="H149" s="72"/>
    </row>
    <row r="150" spans="2:8" ht="33.75" x14ac:dyDescent="0.2">
      <c r="B150" s="50" t="s">
        <v>26</v>
      </c>
      <c r="C150" s="24" t="s">
        <v>125</v>
      </c>
      <c r="D150" s="1" t="s">
        <v>0</v>
      </c>
      <c r="E150" s="9">
        <v>1</v>
      </c>
      <c r="F150" s="101"/>
      <c r="G150" s="57">
        <f>$E150*F150</f>
        <v>0</v>
      </c>
      <c r="H150" s="72"/>
    </row>
    <row r="151" spans="2:8" x14ac:dyDescent="0.2">
      <c r="C151" s="8"/>
      <c r="H151" s="72"/>
    </row>
    <row r="152" spans="2:8" ht="22.5" x14ac:dyDescent="0.2">
      <c r="B152" s="50" t="s">
        <v>27</v>
      </c>
      <c r="C152" s="34" t="s">
        <v>33</v>
      </c>
      <c r="D152" s="8"/>
      <c r="E152" s="80"/>
      <c r="F152" s="8"/>
      <c r="G152" s="8"/>
      <c r="H152" s="72"/>
    </row>
    <row r="153" spans="2:8" x14ac:dyDescent="0.2">
      <c r="C153" s="34" t="s">
        <v>30</v>
      </c>
      <c r="D153" s="8"/>
      <c r="E153" s="80"/>
      <c r="F153" s="8"/>
      <c r="G153" s="8"/>
      <c r="H153" s="72"/>
    </row>
    <row r="154" spans="2:8" x14ac:dyDescent="0.2">
      <c r="C154" s="34" t="s">
        <v>82</v>
      </c>
      <c r="D154" s="8"/>
      <c r="E154" s="80"/>
      <c r="F154" s="8"/>
      <c r="G154" s="8"/>
      <c r="H154" s="72"/>
    </row>
    <row r="155" spans="2:8" x14ac:dyDescent="0.2">
      <c r="C155" s="34" t="s">
        <v>83</v>
      </c>
      <c r="D155" s="8"/>
      <c r="E155" s="80"/>
      <c r="F155" s="8"/>
      <c r="G155" s="8"/>
      <c r="H155" s="72"/>
    </row>
    <row r="156" spans="2:8" x14ac:dyDescent="0.2">
      <c r="C156" s="40" t="s">
        <v>84</v>
      </c>
      <c r="D156" s="8"/>
      <c r="E156" s="80"/>
      <c r="F156" s="8"/>
      <c r="G156" s="8"/>
      <c r="H156" s="72"/>
    </row>
    <row r="157" spans="2:8" x14ac:dyDescent="0.2">
      <c r="C157" s="34" t="s">
        <v>147</v>
      </c>
      <c r="D157" s="8"/>
      <c r="E157" s="80"/>
      <c r="F157" s="8"/>
      <c r="G157" s="8"/>
      <c r="H157" s="72"/>
    </row>
    <row r="158" spans="2:8" x14ac:dyDescent="0.2">
      <c r="C158" s="34" t="s">
        <v>85</v>
      </c>
      <c r="D158" s="8"/>
      <c r="E158" s="80"/>
      <c r="F158" s="8"/>
      <c r="G158" s="8"/>
      <c r="H158" s="72"/>
    </row>
    <row r="159" spans="2:8" x14ac:dyDescent="0.2">
      <c r="C159" s="34" t="s">
        <v>32</v>
      </c>
      <c r="D159" s="7" t="s">
        <v>0</v>
      </c>
      <c r="E159" s="77">
        <v>1</v>
      </c>
      <c r="F159" s="101"/>
      <c r="G159" s="57">
        <f>$E159*F159</f>
        <v>0</v>
      </c>
      <c r="H159" s="72"/>
    </row>
    <row r="160" spans="2:8" x14ac:dyDescent="0.2">
      <c r="H160" s="72"/>
    </row>
    <row r="161" spans="1:8" x14ac:dyDescent="0.2">
      <c r="A161" s="70"/>
      <c r="B161" s="51" t="s">
        <v>117</v>
      </c>
      <c r="C161" s="36" t="str">
        <f>CONCATENATE("SVEUKUPNO ", C124)</f>
        <v xml:space="preserve">SVEUKUPNO Sanacija RO za kompresore i dry coolere </v>
      </c>
      <c r="G161" s="58">
        <f>SUM(G126:G160)</f>
        <v>0</v>
      </c>
      <c r="H161" s="72"/>
    </row>
    <row r="162" spans="1:8" x14ac:dyDescent="0.2">
      <c r="C162" s="36"/>
      <c r="G162" s="58"/>
      <c r="H162" s="72"/>
    </row>
    <row r="163" spans="1:8" x14ac:dyDescent="0.2">
      <c r="B163" s="27"/>
      <c r="C163" s="60" t="s">
        <v>63</v>
      </c>
      <c r="D163" s="28"/>
      <c r="E163" s="76"/>
      <c r="F163" s="29"/>
      <c r="G163" s="32"/>
      <c r="H163" s="63"/>
    </row>
    <row r="164" spans="1:8" x14ac:dyDescent="0.2">
      <c r="C164" s="95"/>
      <c r="H164" s="72"/>
    </row>
    <row r="165" spans="1:8" ht="22.5" x14ac:dyDescent="0.2">
      <c r="A165" s="99"/>
      <c r="B165" s="103" t="s">
        <v>62</v>
      </c>
      <c r="C165" s="104" t="s">
        <v>90</v>
      </c>
      <c r="D165" s="105"/>
      <c r="E165" s="97"/>
      <c r="F165" s="98"/>
      <c r="G165" s="98"/>
      <c r="H165" s="72"/>
    </row>
    <row r="166" spans="1:8" x14ac:dyDescent="0.2">
      <c r="H166" s="72"/>
    </row>
    <row r="167" spans="1:8" ht="45" x14ac:dyDescent="0.2">
      <c r="B167" s="50" t="s">
        <v>4</v>
      </c>
      <c r="C167" s="44" t="s">
        <v>73</v>
      </c>
      <c r="D167" s="1" t="s">
        <v>0</v>
      </c>
      <c r="E167" s="9">
        <v>3</v>
      </c>
      <c r="F167" s="101"/>
      <c r="G167" s="57">
        <f>$E167*F167</f>
        <v>0</v>
      </c>
      <c r="H167" s="72"/>
    </row>
    <row r="168" spans="1:8" x14ac:dyDescent="0.2">
      <c r="H168" s="72"/>
    </row>
    <row r="169" spans="1:8" ht="33.75" x14ac:dyDescent="0.2">
      <c r="B169" s="50" t="s">
        <v>5</v>
      </c>
      <c r="C169" s="42" t="s">
        <v>89</v>
      </c>
      <c r="D169" s="1" t="s">
        <v>0</v>
      </c>
      <c r="E169" s="9">
        <v>3</v>
      </c>
      <c r="F169" s="101"/>
      <c r="G169" s="57">
        <f>$E169*F169</f>
        <v>0</v>
      </c>
      <c r="H169" s="72"/>
    </row>
    <row r="170" spans="1:8" x14ac:dyDescent="0.2">
      <c r="D170" s="1"/>
      <c r="E170" s="9"/>
      <c r="H170" s="72"/>
    </row>
    <row r="171" spans="1:8" ht="67.5" x14ac:dyDescent="0.2">
      <c r="B171" s="50" t="s">
        <v>6</v>
      </c>
      <c r="C171" s="42" t="s">
        <v>87</v>
      </c>
      <c r="D171" s="1" t="s">
        <v>0</v>
      </c>
      <c r="E171" s="9">
        <v>3</v>
      </c>
      <c r="F171" s="101"/>
      <c r="G171" s="57">
        <f>$E171*F171</f>
        <v>0</v>
      </c>
      <c r="H171" s="72"/>
    </row>
    <row r="172" spans="1:8" x14ac:dyDescent="0.2">
      <c r="H172" s="72"/>
    </row>
    <row r="173" spans="1:8" ht="33.75" x14ac:dyDescent="0.2">
      <c r="B173" s="50" t="s">
        <v>7</v>
      </c>
      <c r="C173" s="24" t="s">
        <v>91</v>
      </c>
      <c r="F173" s="101"/>
      <c r="H173" s="72"/>
    </row>
    <row r="174" spans="1:8" x14ac:dyDescent="0.2">
      <c r="C174" s="24" t="s">
        <v>86</v>
      </c>
      <c r="D174" s="1" t="s">
        <v>0</v>
      </c>
      <c r="E174" s="9">
        <v>4</v>
      </c>
      <c r="F174" s="101"/>
      <c r="G174" s="57">
        <f>$E174*F174</f>
        <v>0</v>
      </c>
      <c r="H174" s="72"/>
    </row>
    <row r="175" spans="1:8" x14ac:dyDescent="0.2">
      <c r="C175" s="24" t="s">
        <v>92</v>
      </c>
      <c r="D175" s="1" t="s">
        <v>0</v>
      </c>
      <c r="E175" s="9">
        <v>2</v>
      </c>
      <c r="F175" s="101"/>
      <c r="G175" s="57">
        <f>$E175*F175</f>
        <v>0</v>
      </c>
      <c r="H175" s="72"/>
    </row>
    <row r="176" spans="1:8" x14ac:dyDescent="0.2">
      <c r="H176" s="72"/>
    </row>
    <row r="177" spans="1:8" ht="45" x14ac:dyDescent="0.2">
      <c r="B177" s="50" t="s">
        <v>20</v>
      </c>
      <c r="C177" s="24" t="s">
        <v>88</v>
      </c>
      <c r="D177" s="1" t="s">
        <v>0</v>
      </c>
      <c r="E177" s="9">
        <v>1</v>
      </c>
      <c r="F177" s="101"/>
      <c r="G177" s="57">
        <f>$E177*F177</f>
        <v>0</v>
      </c>
      <c r="H177" s="72"/>
    </row>
    <row r="178" spans="1:8" x14ac:dyDescent="0.2">
      <c r="H178" s="72"/>
    </row>
    <row r="179" spans="1:8" ht="33.75" x14ac:dyDescent="0.2">
      <c r="B179" s="50" t="s">
        <v>21</v>
      </c>
      <c r="C179" s="30" t="s">
        <v>59</v>
      </c>
      <c r="D179" s="11" t="s">
        <v>0</v>
      </c>
      <c r="E179" s="12">
        <v>3</v>
      </c>
      <c r="F179" s="101"/>
      <c r="G179" s="57">
        <f>$E179*F179</f>
        <v>0</v>
      </c>
      <c r="H179" s="72"/>
    </row>
    <row r="180" spans="1:8" x14ac:dyDescent="0.2">
      <c r="H180" s="72"/>
    </row>
    <row r="181" spans="1:8" ht="22.5" x14ac:dyDescent="0.2">
      <c r="B181" s="50" t="s">
        <v>22</v>
      </c>
      <c r="C181" s="34" t="s">
        <v>33</v>
      </c>
      <c r="D181" s="48"/>
      <c r="E181" s="78"/>
      <c r="F181" s="35"/>
      <c r="H181" s="72"/>
    </row>
    <row r="182" spans="1:8" x14ac:dyDescent="0.2">
      <c r="C182" s="34" t="s">
        <v>30</v>
      </c>
      <c r="D182" s="48"/>
      <c r="E182" s="78"/>
      <c r="F182" s="35"/>
      <c r="H182" s="72"/>
    </row>
    <row r="183" spans="1:8" x14ac:dyDescent="0.2">
      <c r="C183" s="34" t="s">
        <v>82</v>
      </c>
      <c r="D183" s="48"/>
      <c r="E183" s="78"/>
      <c r="F183" s="35"/>
      <c r="H183" s="72"/>
    </row>
    <row r="184" spans="1:8" x14ac:dyDescent="0.2">
      <c r="C184" s="34" t="s">
        <v>83</v>
      </c>
      <c r="D184" s="48"/>
      <c r="E184" s="78"/>
      <c r="F184" s="35"/>
      <c r="H184" s="72"/>
    </row>
    <row r="185" spans="1:8" x14ac:dyDescent="0.2">
      <c r="C185" s="40" t="s">
        <v>84</v>
      </c>
      <c r="D185" s="48"/>
      <c r="E185" s="78"/>
      <c r="F185" s="35"/>
      <c r="H185" s="72"/>
    </row>
    <row r="186" spans="1:8" x14ac:dyDescent="0.2">
      <c r="C186" s="34" t="s">
        <v>147</v>
      </c>
      <c r="D186" s="48"/>
      <c r="E186" s="78"/>
      <c r="F186" s="35"/>
      <c r="H186" s="72"/>
    </row>
    <row r="187" spans="1:8" x14ac:dyDescent="0.2">
      <c r="C187" s="34" t="s">
        <v>85</v>
      </c>
      <c r="D187" s="48"/>
      <c r="E187" s="78"/>
      <c r="F187" s="35"/>
      <c r="H187" s="72"/>
    </row>
    <row r="188" spans="1:8" x14ac:dyDescent="0.2">
      <c r="C188" s="34" t="s">
        <v>32</v>
      </c>
      <c r="D188" s="48" t="s">
        <v>0</v>
      </c>
      <c r="E188" s="78">
        <v>3</v>
      </c>
      <c r="F188" s="35"/>
      <c r="G188" s="57">
        <f>$E188*F188</f>
        <v>0</v>
      </c>
      <c r="H188" s="72"/>
    </row>
    <row r="189" spans="1:8" x14ac:dyDescent="0.2">
      <c r="H189" s="72"/>
    </row>
    <row r="190" spans="1:8" s="47" customFormat="1" ht="22.5" x14ac:dyDescent="0.2">
      <c r="A190" s="99"/>
      <c r="B190" s="103" t="s">
        <v>62</v>
      </c>
      <c r="C190" s="36" t="str">
        <f>CONCATENATE("SVEUKUPNO ", C165)</f>
        <v>SVEUKUPNO Rekonstrukcija elektro-ormara S.Č. 1, 2 i 3 - prema zapisniku inspekcije</v>
      </c>
      <c r="D190" s="65"/>
      <c r="E190" s="79"/>
      <c r="F190" s="58"/>
      <c r="G190" s="58">
        <f>SUM(G166:G189)</f>
        <v>0</v>
      </c>
      <c r="H190" s="72"/>
    </row>
    <row r="191" spans="1:8" x14ac:dyDescent="0.2">
      <c r="H191" s="72"/>
    </row>
    <row r="192" spans="1:8" s="110" customFormat="1" x14ac:dyDescent="0.2">
      <c r="A192" s="106"/>
      <c r="B192" s="27"/>
      <c r="C192" s="107" t="s">
        <v>149</v>
      </c>
      <c r="D192" s="28"/>
      <c r="E192" s="108"/>
      <c r="F192" s="109"/>
      <c r="G192" s="109"/>
      <c r="H192" s="63"/>
    </row>
    <row r="193" spans="1:8" s="14" customFormat="1" x14ac:dyDescent="0.2">
      <c r="A193" s="111"/>
      <c r="B193" s="112"/>
      <c r="C193" s="113"/>
      <c r="D193" s="114"/>
      <c r="E193" s="115"/>
      <c r="F193" s="98"/>
      <c r="G193" s="116"/>
      <c r="H193" s="125"/>
    </row>
    <row r="194" spans="1:8" s="119" customFormat="1" x14ac:dyDescent="0.2">
      <c r="A194" s="111"/>
      <c r="B194" s="158" t="s">
        <v>150</v>
      </c>
      <c r="C194" s="159" t="s">
        <v>151</v>
      </c>
      <c r="D194" s="114"/>
      <c r="E194" s="111"/>
      <c r="F194" s="160"/>
      <c r="G194" s="161"/>
      <c r="H194" s="125"/>
    </row>
    <row r="195" spans="1:8" s="126" customFormat="1" x14ac:dyDescent="0.2">
      <c r="A195" s="117"/>
      <c r="B195" s="120"/>
      <c r="C195" s="24"/>
      <c r="D195" s="121"/>
      <c r="E195" s="122"/>
      <c r="F195" s="123"/>
      <c r="G195" s="124"/>
      <c r="H195" s="125"/>
    </row>
    <row r="196" spans="1:8" s="126" customFormat="1" x14ac:dyDescent="0.2">
      <c r="A196" s="117"/>
      <c r="B196" s="120" t="s">
        <v>152</v>
      </c>
      <c r="C196" s="127" t="s">
        <v>153</v>
      </c>
      <c r="D196" s="121"/>
      <c r="E196" s="122"/>
      <c r="F196" s="123"/>
      <c r="G196" s="124"/>
      <c r="H196" s="125"/>
    </row>
    <row r="197" spans="1:8" s="126" customFormat="1" x14ac:dyDescent="0.2">
      <c r="A197" s="117"/>
      <c r="B197" s="120"/>
      <c r="C197" s="127"/>
      <c r="D197" s="121"/>
      <c r="E197" s="122"/>
      <c r="F197" s="123"/>
      <c r="G197" s="124"/>
      <c r="H197" s="125"/>
    </row>
    <row r="198" spans="1:8" s="2" customFormat="1" ht="33.75" x14ac:dyDescent="0.2">
      <c r="A198" s="128"/>
      <c r="B198" s="129" t="s">
        <v>4</v>
      </c>
      <c r="C198" s="130" t="s">
        <v>154</v>
      </c>
      <c r="D198" s="1" t="s">
        <v>0</v>
      </c>
      <c r="E198" s="131">
        <v>6</v>
      </c>
      <c r="F198" s="22"/>
      <c r="G198" s="132">
        <f>$E198*F198</f>
        <v>0</v>
      </c>
      <c r="H198" s="71"/>
    </row>
    <row r="199" spans="1:8" s="138" customFormat="1" x14ac:dyDescent="0.2">
      <c r="A199" s="133"/>
      <c r="B199" s="134"/>
      <c r="C199" s="130"/>
      <c r="D199" s="1"/>
      <c r="E199" s="131"/>
      <c r="F199" s="135"/>
      <c r="G199" s="136"/>
      <c r="H199" s="137"/>
    </row>
    <row r="200" spans="1:8" s="138" customFormat="1" ht="45" x14ac:dyDescent="0.2">
      <c r="A200" s="133"/>
      <c r="B200" s="129" t="s">
        <v>5</v>
      </c>
      <c r="C200" s="30" t="s">
        <v>155</v>
      </c>
      <c r="D200" s="23" t="s">
        <v>0</v>
      </c>
      <c r="E200" s="100">
        <v>6</v>
      </c>
      <c r="F200" s="22"/>
      <c r="G200" s="132">
        <f>$E200*F200</f>
        <v>0</v>
      </c>
      <c r="H200" s="137"/>
    </row>
    <row r="201" spans="1:8" s="138" customFormat="1" x14ac:dyDescent="0.2">
      <c r="A201" s="133"/>
      <c r="B201" s="134"/>
      <c r="C201" s="30"/>
      <c r="D201" s="23"/>
      <c r="E201" s="100"/>
      <c r="F201" s="22"/>
      <c r="G201" s="132"/>
      <c r="H201" s="137"/>
    </row>
    <row r="202" spans="1:8" s="138" customFormat="1" ht="45" x14ac:dyDescent="0.2">
      <c r="A202" s="133"/>
      <c r="B202" s="129" t="s">
        <v>6</v>
      </c>
      <c r="C202" s="139" t="s">
        <v>156</v>
      </c>
      <c r="D202" s="11"/>
      <c r="E202" s="140"/>
      <c r="F202" s="135"/>
      <c r="G202" s="136"/>
      <c r="H202" s="137"/>
    </row>
    <row r="203" spans="1:8" s="138" customFormat="1" x14ac:dyDescent="0.2">
      <c r="A203" s="133"/>
      <c r="B203" s="129"/>
      <c r="C203" s="141" t="s">
        <v>157</v>
      </c>
      <c r="D203" s="11" t="s">
        <v>2</v>
      </c>
      <c r="E203" s="140">
        <v>18</v>
      </c>
      <c r="F203" s="22"/>
      <c r="G203" s="132">
        <f t="shared" ref="G203:G208" si="2">$E203*F203</f>
        <v>0</v>
      </c>
      <c r="H203" s="137"/>
    </row>
    <row r="204" spans="1:8" s="138" customFormat="1" x14ac:dyDescent="0.2">
      <c r="A204" s="133"/>
      <c r="C204" s="141" t="s">
        <v>158</v>
      </c>
      <c r="D204" s="11" t="s">
        <v>2</v>
      </c>
      <c r="E204" s="140">
        <v>24</v>
      </c>
      <c r="F204" s="22"/>
      <c r="G204" s="132">
        <f t="shared" si="2"/>
        <v>0</v>
      </c>
      <c r="H204" s="137"/>
    </row>
    <row r="205" spans="1:8" s="138" customFormat="1" x14ac:dyDescent="0.2">
      <c r="A205" s="133"/>
      <c r="C205" s="141" t="s">
        <v>159</v>
      </c>
      <c r="D205" s="11" t="s">
        <v>2</v>
      </c>
      <c r="E205" s="140">
        <v>40</v>
      </c>
      <c r="F205" s="22"/>
      <c r="G205" s="132">
        <f t="shared" si="2"/>
        <v>0</v>
      </c>
      <c r="H205" s="137"/>
    </row>
    <row r="206" spans="1:8" s="138" customFormat="1" x14ac:dyDescent="0.2">
      <c r="A206" s="133"/>
      <c r="B206" s="129"/>
      <c r="C206" s="141" t="s">
        <v>160</v>
      </c>
      <c r="D206" s="11" t="s">
        <v>2</v>
      </c>
      <c r="E206" s="140">
        <v>40</v>
      </c>
      <c r="F206" s="22"/>
      <c r="G206" s="132">
        <f t="shared" si="2"/>
        <v>0</v>
      </c>
      <c r="H206" s="137"/>
    </row>
    <row r="207" spans="1:8" s="138" customFormat="1" x14ac:dyDescent="0.2">
      <c r="A207" s="133"/>
      <c r="B207" s="129"/>
      <c r="C207" s="141" t="s">
        <v>161</v>
      </c>
      <c r="D207" s="11" t="s">
        <v>2</v>
      </c>
      <c r="E207" s="140">
        <v>24</v>
      </c>
      <c r="F207" s="22"/>
      <c r="G207" s="132">
        <f t="shared" si="2"/>
        <v>0</v>
      </c>
      <c r="H207" s="137"/>
    </row>
    <row r="208" spans="1:8" s="138" customFormat="1" x14ac:dyDescent="0.2">
      <c r="A208" s="133"/>
      <c r="B208" s="129"/>
      <c r="C208" s="141" t="s">
        <v>162</v>
      </c>
      <c r="D208" s="11" t="s">
        <v>2</v>
      </c>
      <c r="E208" s="140">
        <v>24</v>
      </c>
      <c r="F208" s="22"/>
      <c r="G208" s="132">
        <f t="shared" si="2"/>
        <v>0</v>
      </c>
      <c r="H208" s="137"/>
    </row>
    <row r="209" spans="1:8" s="138" customFormat="1" x14ac:dyDescent="0.2">
      <c r="A209" s="133"/>
      <c r="B209" s="142"/>
      <c r="C209" s="30"/>
      <c r="D209" s="11"/>
      <c r="E209" s="140"/>
      <c r="F209" s="135"/>
      <c r="G209" s="136"/>
      <c r="H209" s="143"/>
    </row>
    <row r="210" spans="1:8" s="138" customFormat="1" ht="56.25" x14ac:dyDescent="0.2">
      <c r="A210" s="133"/>
      <c r="B210" s="129" t="s">
        <v>7</v>
      </c>
      <c r="C210" s="30" t="s">
        <v>163</v>
      </c>
      <c r="D210" s="23" t="s">
        <v>0</v>
      </c>
      <c r="E210" s="100">
        <v>90</v>
      </c>
      <c r="F210" s="22"/>
      <c r="G210" s="132">
        <f>$E210*F210</f>
        <v>0</v>
      </c>
      <c r="H210" s="137"/>
    </row>
    <row r="211" spans="1:8" s="138" customFormat="1" x14ac:dyDescent="0.2">
      <c r="A211" s="133"/>
      <c r="B211" s="142"/>
      <c r="C211" s="30"/>
      <c r="D211" s="11"/>
      <c r="E211" s="140"/>
      <c r="F211" s="135"/>
      <c r="G211" s="136"/>
      <c r="H211" s="143"/>
    </row>
    <row r="212" spans="1:8" s="138" customFormat="1" ht="67.5" x14ac:dyDescent="0.2">
      <c r="A212" s="133"/>
      <c r="B212" s="144" t="s">
        <v>20</v>
      </c>
      <c r="C212" s="30" t="s">
        <v>164</v>
      </c>
      <c r="D212" s="11"/>
      <c r="E212" s="140"/>
      <c r="F212" s="135"/>
      <c r="G212" s="136"/>
      <c r="H212" s="143"/>
    </row>
    <row r="213" spans="1:8" s="138" customFormat="1" x14ac:dyDescent="0.2">
      <c r="A213" s="133"/>
      <c r="B213" s="129"/>
      <c r="C213" s="145" t="s">
        <v>165</v>
      </c>
      <c r="D213" s="11" t="s">
        <v>1</v>
      </c>
      <c r="E213" s="140">
        <v>1</v>
      </c>
      <c r="F213" s="22"/>
      <c r="G213" s="132"/>
      <c r="H213" s="143"/>
    </row>
    <row r="214" spans="1:8" s="138" customFormat="1" x14ac:dyDescent="0.2">
      <c r="A214" s="133"/>
      <c r="B214" s="142"/>
      <c r="C214" s="145" t="s">
        <v>166</v>
      </c>
      <c r="D214" s="11" t="s">
        <v>1</v>
      </c>
      <c r="E214" s="140">
        <v>1</v>
      </c>
      <c r="F214" s="135"/>
      <c r="G214" s="136"/>
      <c r="H214" s="143"/>
    </row>
    <row r="215" spans="1:8" s="138" customFormat="1" x14ac:dyDescent="0.2">
      <c r="A215" s="133"/>
      <c r="C215" s="145" t="s">
        <v>167</v>
      </c>
      <c r="D215" s="11" t="s">
        <v>1</v>
      </c>
      <c r="E215" s="140">
        <v>3</v>
      </c>
      <c r="F215" s="22"/>
      <c r="G215" s="132"/>
      <c r="H215" s="143"/>
    </row>
    <row r="216" spans="1:8" s="138" customFormat="1" x14ac:dyDescent="0.2">
      <c r="A216" s="133"/>
      <c r="B216" s="142"/>
      <c r="C216" s="145" t="s">
        <v>168</v>
      </c>
      <c r="D216" s="11" t="s">
        <v>1</v>
      </c>
      <c r="E216" s="140">
        <v>1</v>
      </c>
      <c r="F216" s="22"/>
      <c r="G216" s="132"/>
      <c r="H216" s="143"/>
    </row>
    <row r="217" spans="1:8" s="138" customFormat="1" x14ac:dyDescent="0.2">
      <c r="A217" s="133"/>
      <c r="B217" s="142"/>
      <c r="C217" s="145" t="s">
        <v>169</v>
      </c>
      <c r="D217" s="11" t="s">
        <v>1</v>
      </c>
      <c r="E217" s="140">
        <v>8</v>
      </c>
      <c r="F217" s="135"/>
      <c r="G217" s="136"/>
      <c r="H217" s="143"/>
    </row>
    <row r="218" spans="1:8" s="138" customFormat="1" x14ac:dyDescent="0.2">
      <c r="A218" s="133"/>
      <c r="B218" s="142"/>
      <c r="C218" s="145" t="s">
        <v>170</v>
      </c>
      <c r="D218" s="11" t="s">
        <v>1</v>
      </c>
      <c r="E218" s="140">
        <v>24</v>
      </c>
      <c r="F218" s="135"/>
      <c r="G218" s="136"/>
      <c r="H218" s="143"/>
    </row>
    <row r="219" spans="1:8" s="138" customFormat="1" x14ac:dyDescent="0.2">
      <c r="A219" s="133"/>
      <c r="B219" s="142"/>
      <c r="C219" s="145" t="s">
        <v>171</v>
      </c>
      <c r="D219" s="11" t="s">
        <v>1</v>
      </c>
      <c r="E219" s="140">
        <v>3</v>
      </c>
      <c r="F219" s="135"/>
      <c r="G219" s="136"/>
      <c r="H219" s="143"/>
    </row>
    <row r="220" spans="1:8" s="138" customFormat="1" ht="22.5" x14ac:dyDescent="0.2">
      <c r="A220" s="133"/>
      <c r="B220" s="142"/>
      <c r="C220" s="145" t="s">
        <v>172</v>
      </c>
      <c r="D220" s="11" t="s">
        <v>1</v>
      </c>
      <c r="E220" s="140">
        <v>1</v>
      </c>
      <c r="F220" s="135"/>
      <c r="G220" s="136"/>
      <c r="H220" s="143"/>
    </row>
    <row r="221" spans="1:8" s="138" customFormat="1" x14ac:dyDescent="0.2">
      <c r="A221" s="133"/>
      <c r="B221" s="142"/>
      <c r="C221" s="145" t="s">
        <v>173</v>
      </c>
      <c r="D221" s="11" t="s">
        <v>1</v>
      </c>
      <c r="E221" s="140">
        <v>3</v>
      </c>
      <c r="F221" s="135"/>
      <c r="G221" s="136"/>
      <c r="H221" s="143"/>
    </row>
    <row r="222" spans="1:8" s="138" customFormat="1" x14ac:dyDescent="0.2">
      <c r="A222" s="133"/>
      <c r="B222" s="142"/>
      <c r="C222" s="145" t="s">
        <v>174</v>
      </c>
      <c r="D222" s="11" t="s">
        <v>1</v>
      </c>
      <c r="E222" s="140">
        <v>1</v>
      </c>
      <c r="F222" s="135"/>
      <c r="G222" s="136"/>
      <c r="H222" s="143"/>
    </row>
    <row r="223" spans="1:8" s="138" customFormat="1" x14ac:dyDescent="0.2">
      <c r="A223" s="133"/>
      <c r="B223" s="142"/>
      <c r="C223" s="145" t="s">
        <v>175</v>
      </c>
      <c r="D223" s="11" t="s">
        <v>1</v>
      </c>
      <c r="E223" s="140">
        <v>1</v>
      </c>
      <c r="F223" s="135"/>
      <c r="G223" s="136"/>
      <c r="H223" s="143"/>
    </row>
    <row r="224" spans="1:8" s="138" customFormat="1" ht="33.75" x14ac:dyDescent="0.2">
      <c r="A224" s="133"/>
      <c r="B224" s="142"/>
      <c r="C224" s="145" t="s">
        <v>176</v>
      </c>
      <c r="D224" s="11" t="s">
        <v>1</v>
      </c>
      <c r="E224" s="140">
        <v>1</v>
      </c>
      <c r="F224" s="135"/>
      <c r="G224" s="136"/>
      <c r="H224" s="143"/>
    </row>
    <row r="225" spans="1:8" s="138" customFormat="1" x14ac:dyDescent="0.2">
      <c r="A225" s="133"/>
      <c r="B225" s="142"/>
      <c r="C225" s="145" t="s">
        <v>177</v>
      </c>
      <c r="D225" s="11" t="s">
        <v>1</v>
      </c>
      <c r="E225" s="140">
        <v>1</v>
      </c>
      <c r="F225" s="135"/>
      <c r="G225" s="136"/>
      <c r="H225" s="143"/>
    </row>
    <row r="226" spans="1:8" s="138" customFormat="1" ht="22.5" x14ac:dyDescent="0.2">
      <c r="A226" s="133"/>
      <c r="B226" s="142"/>
      <c r="C226" s="145" t="s">
        <v>178</v>
      </c>
      <c r="D226" s="11" t="s">
        <v>1</v>
      </c>
      <c r="E226" s="140">
        <v>1</v>
      </c>
      <c r="F226" s="135"/>
      <c r="G226" s="136"/>
      <c r="H226" s="143"/>
    </row>
    <row r="227" spans="1:8" s="138" customFormat="1" x14ac:dyDescent="0.2">
      <c r="A227" s="133"/>
      <c r="B227" s="142"/>
      <c r="C227" s="145" t="s">
        <v>179</v>
      </c>
      <c r="D227" s="11" t="s">
        <v>1</v>
      </c>
      <c r="E227" s="140">
        <v>12</v>
      </c>
      <c r="F227" s="135"/>
      <c r="G227" s="136"/>
      <c r="H227" s="143"/>
    </row>
    <row r="228" spans="1:8" s="138" customFormat="1" x14ac:dyDescent="0.2">
      <c r="A228" s="133"/>
      <c r="B228" s="142"/>
      <c r="C228" s="145" t="s">
        <v>180</v>
      </c>
      <c r="D228" s="11" t="s">
        <v>1</v>
      </c>
      <c r="E228" s="140">
        <v>1</v>
      </c>
      <c r="F228" s="135"/>
      <c r="G228" s="136"/>
      <c r="H228" s="143"/>
    </row>
    <row r="229" spans="1:8" s="138" customFormat="1" ht="56.25" x14ac:dyDescent="0.2">
      <c r="A229" s="133"/>
      <c r="B229" s="142"/>
      <c r="C229" s="30" t="s">
        <v>181</v>
      </c>
      <c r="D229" s="11" t="s">
        <v>0</v>
      </c>
      <c r="E229" s="140">
        <v>1</v>
      </c>
      <c r="F229" s="22"/>
      <c r="G229" s="132"/>
      <c r="H229" s="143"/>
    </row>
    <row r="230" spans="1:8" s="138" customFormat="1" x14ac:dyDescent="0.2">
      <c r="A230" s="133"/>
      <c r="B230" s="142"/>
      <c r="C230" s="145" t="s">
        <v>182</v>
      </c>
      <c r="D230" s="11" t="s">
        <v>1</v>
      </c>
      <c r="E230" s="140">
        <v>6</v>
      </c>
      <c r="F230" s="22"/>
      <c r="G230" s="132">
        <f>$E230*F230</f>
        <v>0</v>
      </c>
      <c r="H230" s="137"/>
    </row>
    <row r="231" spans="1:8" s="138" customFormat="1" x14ac:dyDescent="0.2">
      <c r="A231" s="133"/>
      <c r="B231" s="142"/>
      <c r="C231" s="145" t="s">
        <v>183</v>
      </c>
      <c r="D231" s="11" t="s">
        <v>1</v>
      </c>
      <c r="E231" s="140">
        <v>6</v>
      </c>
      <c r="F231" s="22"/>
      <c r="G231" s="132">
        <f>$E231*F231</f>
        <v>0</v>
      </c>
      <c r="H231" s="137"/>
    </row>
    <row r="232" spans="1:8" s="138" customFormat="1" x14ac:dyDescent="0.2">
      <c r="A232" s="133"/>
      <c r="B232" s="142"/>
      <c r="C232" s="30"/>
      <c r="D232" s="11"/>
      <c r="E232" s="140"/>
      <c r="F232" s="22"/>
      <c r="G232" s="132"/>
      <c r="H232" s="143"/>
    </row>
    <row r="233" spans="1:8" s="138" customFormat="1" ht="33.75" x14ac:dyDescent="0.2">
      <c r="A233" s="133"/>
      <c r="B233" s="129" t="s">
        <v>21</v>
      </c>
      <c r="C233" s="145" t="s">
        <v>184</v>
      </c>
      <c r="D233" s="11" t="s">
        <v>0</v>
      </c>
      <c r="E233" s="140">
        <v>6</v>
      </c>
      <c r="F233" s="22"/>
      <c r="G233" s="132">
        <f>$E233*F233</f>
        <v>0</v>
      </c>
      <c r="H233" s="143"/>
    </row>
    <row r="234" spans="1:8" s="138" customFormat="1" x14ac:dyDescent="0.2">
      <c r="A234" s="133"/>
      <c r="B234" s="142"/>
      <c r="C234" s="145"/>
      <c r="D234" s="11"/>
      <c r="E234" s="140"/>
      <c r="F234" s="22"/>
      <c r="G234" s="132"/>
      <c r="H234" s="143"/>
    </row>
    <row r="235" spans="1:8" s="138" customFormat="1" ht="33.75" x14ac:dyDescent="0.2">
      <c r="A235" s="133"/>
      <c r="B235" s="134" t="s">
        <v>22</v>
      </c>
      <c r="C235" s="145" t="s">
        <v>185</v>
      </c>
      <c r="D235" s="11" t="s">
        <v>0</v>
      </c>
      <c r="E235" s="140">
        <v>6</v>
      </c>
      <c r="F235" s="22"/>
      <c r="G235" s="132">
        <f>$E235*F235</f>
        <v>0</v>
      </c>
      <c r="H235" s="143"/>
    </row>
    <row r="236" spans="1:8" s="138" customFormat="1" x14ac:dyDescent="0.2">
      <c r="A236" s="133"/>
      <c r="B236" s="134"/>
      <c r="C236" s="145"/>
      <c r="D236" s="11"/>
      <c r="E236" s="140"/>
      <c r="F236" s="22"/>
      <c r="G236" s="132"/>
      <c r="H236" s="143"/>
    </row>
    <row r="237" spans="1:8" s="138" customFormat="1" ht="45" x14ac:dyDescent="0.2">
      <c r="A237" s="133"/>
      <c r="B237" s="142" t="s">
        <v>23</v>
      </c>
      <c r="C237" s="30" t="s">
        <v>186</v>
      </c>
      <c r="D237" s="11" t="s">
        <v>0</v>
      </c>
      <c r="E237" s="140">
        <v>6</v>
      </c>
      <c r="F237" s="22"/>
      <c r="G237" s="132">
        <f>$E237*F237</f>
        <v>0</v>
      </c>
      <c r="H237" s="137"/>
    </row>
    <row r="238" spans="1:8" s="138" customFormat="1" x14ac:dyDescent="0.2">
      <c r="A238" s="133"/>
      <c r="B238" s="142"/>
      <c r="C238" s="30"/>
      <c r="D238" s="11"/>
      <c r="E238" s="140"/>
      <c r="F238" s="22"/>
      <c r="G238" s="132"/>
      <c r="H238" s="137"/>
    </row>
    <row r="239" spans="1:8" s="138" customFormat="1" ht="33.75" x14ac:dyDescent="0.2">
      <c r="A239" s="133"/>
      <c r="B239" s="134" t="s">
        <v>24</v>
      </c>
      <c r="C239" s="30" t="s">
        <v>187</v>
      </c>
      <c r="D239" s="11" t="s">
        <v>0</v>
      </c>
      <c r="E239" s="140">
        <v>32</v>
      </c>
      <c r="F239" s="22"/>
      <c r="G239" s="132">
        <f>$E239*F239</f>
        <v>0</v>
      </c>
      <c r="H239" s="137"/>
    </row>
    <row r="240" spans="1:8" s="138" customFormat="1" x14ac:dyDescent="0.2">
      <c r="A240" s="133"/>
      <c r="B240" s="134"/>
      <c r="C240" s="30"/>
      <c r="D240" s="11"/>
      <c r="E240" s="140"/>
      <c r="F240" s="22"/>
      <c r="G240" s="132"/>
      <c r="H240" s="137"/>
    </row>
    <row r="241" spans="1:8" s="138" customFormat="1" ht="33.75" x14ac:dyDescent="0.2">
      <c r="A241" s="133"/>
      <c r="B241" s="134" t="s">
        <v>25</v>
      </c>
      <c r="C241" s="6" t="s">
        <v>188</v>
      </c>
      <c r="D241" s="11" t="s">
        <v>0</v>
      </c>
      <c r="E241" s="140">
        <v>1</v>
      </c>
      <c r="F241" s="22"/>
      <c r="G241" s="132">
        <f>$E241*F241</f>
        <v>0</v>
      </c>
      <c r="H241" s="137"/>
    </row>
    <row r="242" spans="1:8" s="2" customFormat="1" x14ac:dyDescent="0.2">
      <c r="A242" s="128"/>
      <c r="B242" s="134"/>
      <c r="C242" s="6"/>
      <c r="D242" s="1"/>
      <c r="E242" s="131"/>
      <c r="F242" s="22"/>
      <c r="G242" s="132"/>
      <c r="H242" s="71"/>
    </row>
    <row r="243" spans="1:8" s="2" customFormat="1" ht="22.5" x14ac:dyDescent="0.2">
      <c r="A243" s="128"/>
      <c r="B243" s="134" t="s">
        <v>26</v>
      </c>
      <c r="C243" s="30" t="s">
        <v>189</v>
      </c>
      <c r="D243" s="11" t="s">
        <v>0</v>
      </c>
      <c r="E243" s="140">
        <v>6</v>
      </c>
      <c r="F243" s="22"/>
      <c r="G243" s="132">
        <f>$E243*F243</f>
        <v>0</v>
      </c>
      <c r="H243" s="71"/>
    </row>
    <row r="244" spans="1:8" s="2" customFormat="1" x14ac:dyDescent="0.2">
      <c r="A244" s="128"/>
      <c r="B244" s="134"/>
      <c r="C244" s="6"/>
      <c r="D244" s="11"/>
      <c r="E244" s="140"/>
      <c r="F244" s="22"/>
      <c r="G244" s="132"/>
      <c r="H244" s="71"/>
    </row>
    <row r="245" spans="1:8" s="2" customFormat="1" x14ac:dyDescent="0.2">
      <c r="A245" s="128"/>
      <c r="B245" s="134" t="s">
        <v>27</v>
      </c>
      <c r="C245" s="6" t="s">
        <v>190</v>
      </c>
      <c r="D245" s="11" t="s">
        <v>0</v>
      </c>
      <c r="E245" s="140">
        <v>6</v>
      </c>
      <c r="F245" s="22"/>
      <c r="G245" s="132">
        <f>$E245*F245</f>
        <v>0</v>
      </c>
      <c r="H245" s="71"/>
    </row>
    <row r="246" spans="1:8" s="2" customFormat="1" x14ac:dyDescent="0.2">
      <c r="A246" s="128"/>
      <c r="B246" s="134"/>
      <c r="C246" s="6"/>
      <c r="D246" s="1"/>
      <c r="E246" s="131"/>
      <c r="F246" s="22"/>
      <c r="G246" s="132"/>
      <c r="H246" s="71"/>
    </row>
    <row r="247" spans="1:8" s="2" customFormat="1" ht="33.75" x14ac:dyDescent="0.2">
      <c r="A247" s="128"/>
      <c r="B247" s="146" t="s">
        <v>28</v>
      </c>
      <c r="C247" s="147" t="s">
        <v>191</v>
      </c>
      <c r="D247" s="96"/>
      <c r="E247" s="100"/>
      <c r="F247" s="22"/>
      <c r="G247" s="132"/>
      <c r="H247" s="71"/>
    </row>
    <row r="248" spans="1:8" s="2" customFormat="1" x14ac:dyDescent="0.2">
      <c r="A248" s="128"/>
      <c r="B248" s="134"/>
      <c r="C248" s="148" t="s">
        <v>30</v>
      </c>
      <c r="D248" s="96"/>
      <c r="E248" s="100"/>
      <c r="F248" s="22"/>
      <c r="G248" s="132"/>
      <c r="H248" s="71"/>
    </row>
    <row r="249" spans="1:8" s="138" customFormat="1" x14ac:dyDescent="0.2">
      <c r="A249" s="133"/>
      <c r="B249" s="149"/>
      <c r="C249" s="6" t="s">
        <v>192</v>
      </c>
      <c r="D249" s="1"/>
      <c r="E249" s="131"/>
      <c r="F249" s="135"/>
      <c r="G249" s="136"/>
      <c r="H249" s="137"/>
    </row>
    <row r="250" spans="1:8" s="2" customFormat="1" x14ac:dyDescent="0.2">
      <c r="A250" s="128"/>
      <c r="B250" s="134"/>
      <c r="C250" s="150" t="s">
        <v>31</v>
      </c>
      <c r="D250" s="96"/>
      <c r="E250" s="100"/>
      <c r="F250" s="22"/>
      <c r="G250" s="132"/>
      <c r="H250" s="71"/>
    </row>
    <row r="251" spans="1:8" s="2" customFormat="1" x14ac:dyDescent="0.2">
      <c r="A251" s="128"/>
      <c r="B251" s="134"/>
      <c r="C251" s="150" t="s">
        <v>32</v>
      </c>
      <c r="D251" s="96"/>
      <c r="E251" s="100"/>
      <c r="F251" s="22"/>
      <c r="G251" s="132"/>
      <c r="H251" s="71"/>
    </row>
    <row r="252" spans="1:8" s="2" customFormat="1" x14ac:dyDescent="0.2">
      <c r="A252" s="128"/>
      <c r="B252" s="134"/>
      <c r="C252" s="150" t="s">
        <v>193</v>
      </c>
      <c r="D252" s="151" t="s">
        <v>0</v>
      </c>
      <c r="E252" s="140">
        <v>6</v>
      </c>
      <c r="F252" s="22"/>
      <c r="G252" s="132">
        <f>$E252*F252</f>
        <v>0</v>
      </c>
      <c r="H252" s="71"/>
    </row>
    <row r="253" spans="1:8" s="2" customFormat="1" x14ac:dyDescent="0.2">
      <c r="A253" s="128"/>
      <c r="B253" s="134"/>
      <c r="C253" s="150"/>
      <c r="D253" s="151"/>
      <c r="E253" s="140"/>
      <c r="F253" s="22"/>
      <c r="G253" s="132"/>
      <c r="H253" s="71"/>
    </row>
    <row r="254" spans="1:8" s="2" customFormat="1" ht="22.5" x14ac:dyDescent="0.2">
      <c r="A254" s="128"/>
      <c r="B254" s="146" t="s">
        <v>194</v>
      </c>
      <c r="C254" s="6" t="s">
        <v>195</v>
      </c>
      <c r="D254" s="152" t="s">
        <v>196</v>
      </c>
      <c r="E254" s="176" t="s">
        <v>205</v>
      </c>
      <c r="F254" s="135"/>
      <c r="G254" s="136">
        <f>SUM(G198:G252)*$E254</f>
        <v>0</v>
      </c>
      <c r="H254" s="71"/>
    </row>
    <row r="255" spans="1:8" s="2" customFormat="1" x14ac:dyDescent="0.2">
      <c r="A255" s="128"/>
      <c r="B255" s="134"/>
      <c r="C255" s="150"/>
      <c r="D255" s="151"/>
      <c r="E255" s="140"/>
      <c r="F255" s="22"/>
      <c r="G255" s="153"/>
      <c r="H255" s="71"/>
    </row>
    <row r="256" spans="1:8" s="2" customFormat="1" x14ac:dyDescent="0.2">
      <c r="A256" s="111"/>
      <c r="B256" s="103" t="s">
        <v>150</v>
      </c>
      <c r="C256" s="36" t="str">
        <f>CONCATENATE("SVEUKUPNO ",C196, )</f>
        <v>SVEUKUPNO KPO Sirena</v>
      </c>
      <c r="D256" s="154"/>
      <c r="E256" s="155"/>
      <c r="F256" s="156"/>
      <c r="G256" s="157">
        <f>SUM(G198:G255)</f>
        <v>0</v>
      </c>
      <c r="H256" s="71"/>
    </row>
    <row r="257" spans="1:8" x14ac:dyDescent="0.2">
      <c r="H257" s="102"/>
    </row>
    <row r="258" spans="1:8" x14ac:dyDescent="0.2">
      <c r="B258" s="163"/>
      <c r="C258" s="118" t="s">
        <v>70</v>
      </c>
      <c r="D258" s="164"/>
      <c r="E258" s="165"/>
      <c r="F258" s="166"/>
      <c r="G258" s="166"/>
      <c r="H258" s="167"/>
    </row>
    <row r="259" spans="1:8" x14ac:dyDescent="0.2">
      <c r="C259" s="36"/>
      <c r="H259" s="72"/>
    </row>
    <row r="260" spans="1:8" s="47" customFormat="1" x14ac:dyDescent="0.2">
      <c r="A260" s="99"/>
      <c r="B260" s="103" t="s">
        <v>71</v>
      </c>
      <c r="C260" s="104" t="s">
        <v>72</v>
      </c>
      <c r="D260" s="65"/>
      <c r="E260" s="79"/>
      <c r="F260" s="58"/>
      <c r="G260" s="58"/>
      <c r="H260" s="72"/>
    </row>
    <row r="261" spans="1:8" x14ac:dyDescent="0.2">
      <c r="H261" s="72"/>
    </row>
    <row r="262" spans="1:8" ht="45" x14ac:dyDescent="0.2">
      <c r="B262" s="50" t="s">
        <v>4</v>
      </c>
      <c r="C262" s="44" t="s">
        <v>73</v>
      </c>
      <c r="D262" s="1" t="s">
        <v>0</v>
      </c>
      <c r="E262" s="9">
        <v>3</v>
      </c>
      <c r="F262" s="101"/>
      <c r="G262" s="57">
        <f>$E262*F262</f>
        <v>0</v>
      </c>
      <c r="H262" s="72"/>
    </row>
    <row r="263" spans="1:8" x14ac:dyDescent="0.2">
      <c r="H263" s="72"/>
    </row>
    <row r="264" spans="1:8" ht="67.5" x14ac:dyDescent="0.2">
      <c r="B264" s="50" t="s">
        <v>5</v>
      </c>
      <c r="C264" s="24" t="s">
        <v>74</v>
      </c>
      <c r="D264" s="7" t="s">
        <v>0</v>
      </c>
      <c r="E264" s="77">
        <v>45</v>
      </c>
      <c r="G264" s="57">
        <f>$E264*F264</f>
        <v>0</v>
      </c>
      <c r="H264" s="72"/>
    </row>
    <row r="265" spans="1:8" x14ac:dyDescent="0.2">
      <c r="H265" s="72"/>
    </row>
    <row r="266" spans="1:8" ht="22.5" x14ac:dyDescent="0.2">
      <c r="B266" s="50" t="s">
        <v>6</v>
      </c>
      <c r="C266" s="24" t="s">
        <v>105</v>
      </c>
      <c r="H266" s="72"/>
    </row>
    <row r="267" spans="1:8" x14ac:dyDescent="0.2">
      <c r="C267" s="24" t="s">
        <v>106</v>
      </c>
      <c r="D267" s="7" t="s">
        <v>2</v>
      </c>
      <c r="E267" s="77">
        <v>40</v>
      </c>
      <c r="G267" s="57">
        <f>$E267*F267</f>
        <v>0</v>
      </c>
      <c r="H267" s="72"/>
    </row>
    <row r="268" spans="1:8" x14ac:dyDescent="0.2">
      <c r="C268" s="24" t="s">
        <v>204</v>
      </c>
      <c r="D268" s="7" t="s">
        <v>2</v>
      </c>
      <c r="E268" s="77">
        <v>25</v>
      </c>
      <c r="G268" s="57">
        <f>$E268*F268</f>
        <v>0</v>
      </c>
      <c r="H268" s="72"/>
    </row>
    <row r="269" spans="1:8" x14ac:dyDescent="0.2">
      <c r="G269" s="8"/>
      <c r="H269" s="72"/>
    </row>
    <row r="270" spans="1:8" ht="45" x14ac:dyDescent="0.2">
      <c r="B270" s="50" t="s">
        <v>7</v>
      </c>
      <c r="C270" s="24" t="s">
        <v>107</v>
      </c>
      <c r="H270" s="72"/>
    </row>
    <row r="271" spans="1:8" ht="22.5" x14ac:dyDescent="0.2">
      <c r="C271" s="24" t="s">
        <v>108</v>
      </c>
      <c r="D271" s="7" t="s">
        <v>2</v>
      </c>
      <c r="E271" s="77">
        <v>20</v>
      </c>
      <c r="G271" s="57">
        <f t="shared" ref="G271:G272" si="3">$E271*F271</f>
        <v>0</v>
      </c>
      <c r="H271" s="72"/>
    </row>
    <row r="272" spans="1:8" ht="22.5" x14ac:dyDescent="0.2">
      <c r="C272" s="24" t="s">
        <v>109</v>
      </c>
      <c r="D272" s="7" t="s">
        <v>2</v>
      </c>
      <c r="E272" s="77">
        <v>40</v>
      </c>
      <c r="G272" s="57">
        <f t="shared" si="3"/>
        <v>0</v>
      </c>
      <c r="H272" s="72"/>
    </row>
    <row r="273" spans="2:8" ht="22.5" x14ac:dyDescent="0.2">
      <c r="C273" s="24" t="s">
        <v>203</v>
      </c>
      <c r="D273" s="7" t="s">
        <v>2</v>
      </c>
      <c r="E273" s="77">
        <v>40</v>
      </c>
      <c r="G273" s="57">
        <f t="shared" ref="G273" si="4">$E273*F273</f>
        <v>0</v>
      </c>
      <c r="H273" s="72"/>
    </row>
    <row r="274" spans="2:8" x14ac:dyDescent="0.2">
      <c r="H274" s="72"/>
    </row>
    <row r="275" spans="2:8" ht="45" x14ac:dyDescent="0.2">
      <c r="B275" s="50" t="s">
        <v>20</v>
      </c>
      <c r="C275" s="44" t="s">
        <v>75</v>
      </c>
      <c r="D275" s="48"/>
      <c r="E275" s="78"/>
      <c r="F275" s="35"/>
      <c r="H275" s="72"/>
    </row>
    <row r="276" spans="2:8" x14ac:dyDescent="0.2">
      <c r="C276" s="44" t="s">
        <v>77</v>
      </c>
      <c r="D276" s="48" t="s">
        <v>2</v>
      </c>
      <c r="E276" s="78">
        <v>30</v>
      </c>
      <c r="F276" s="35"/>
      <c r="G276" s="57">
        <f t="shared" ref="G276:G279" si="5">$E276*F276</f>
        <v>0</v>
      </c>
      <c r="H276" s="72"/>
    </row>
    <row r="277" spans="2:8" x14ac:dyDescent="0.2">
      <c r="B277" s="8"/>
      <c r="C277" s="44" t="s">
        <v>78</v>
      </c>
      <c r="D277" s="48" t="s">
        <v>2</v>
      </c>
      <c r="E277" s="78">
        <v>50</v>
      </c>
      <c r="F277" s="35"/>
      <c r="G277" s="57">
        <f t="shared" si="5"/>
        <v>0</v>
      </c>
      <c r="H277" s="72"/>
    </row>
    <row r="278" spans="2:8" x14ac:dyDescent="0.2">
      <c r="C278" s="44" t="s">
        <v>79</v>
      </c>
      <c r="D278" s="48" t="s">
        <v>2</v>
      </c>
      <c r="E278" s="78">
        <v>50</v>
      </c>
      <c r="F278" s="35"/>
      <c r="G278" s="57">
        <f>$E278*F278</f>
        <v>0</v>
      </c>
      <c r="H278" s="72"/>
    </row>
    <row r="279" spans="2:8" x14ac:dyDescent="0.2">
      <c r="C279" s="44" t="s">
        <v>80</v>
      </c>
      <c r="D279" s="48" t="s">
        <v>2</v>
      </c>
      <c r="E279" s="78">
        <v>80</v>
      </c>
      <c r="F279" s="35"/>
      <c r="G279" s="57">
        <f t="shared" si="5"/>
        <v>0</v>
      </c>
      <c r="H279" s="72"/>
    </row>
    <row r="280" spans="2:8" x14ac:dyDescent="0.2">
      <c r="H280" s="72"/>
    </row>
    <row r="281" spans="2:8" ht="22.5" x14ac:dyDescent="0.2">
      <c r="B281" s="50" t="s">
        <v>21</v>
      </c>
      <c r="C281" s="24" t="s">
        <v>110</v>
      </c>
      <c r="D281" s="7" t="s">
        <v>0</v>
      </c>
      <c r="E281" s="77">
        <v>6</v>
      </c>
      <c r="G281" s="57">
        <f>$E281*F281</f>
        <v>0</v>
      </c>
      <c r="H281" s="72"/>
    </row>
    <row r="282" spans="2:8" x14ac:dyDescent="0.2">
      <c r="H282" s="72"/>
    </row>
    <row r="283" spans="2:8" ht="33.75" x14ac:dyDescent="0.2">
      <c r="B283" s="50" t="s">
        <v>22</v>
      </c>
      <c r="C283" s="24" t="s">
        <v>112</v>
      </c>
      <c r="D283" s="7" t="s">
        <v>0</v>
      </c>
      <c r="E283" s="77">
        <v>12</v>
      </c>
      <c r="G283" s="57">
        <f t="shared" ref="G283" si="6">$E283*F283</f>
        <v>0</v>
      </c>
      <c r="H283" s="72"/>
    </row>
    <row r="284" spans="2:8" x14ac:dyDescent="0.2">
      <c r="H284" s="72"/>
    </row>
    <row r="285" spans="2:8" ht="22.5" x14ac:dyDescent="0.2">
      <c r="B285" s="50" t="s">
        <v>23</v>
      </c>
      <c r="C285" s="24" t="s">
        <v>113</v>
      </c>
      <c r="D285" s="7" t="s">
        <v>0</v>
      </c>
      <c r="E285" s="77">
        <v>5</v>
      </c>
      <c r="G285" s="57">
        <f t="shared" ref="G285" si="7">$E285*F285</f>
        <v>0</v>
      </c>
      <c r="H285" s="72"/>
    </row>
    <row r="286" spans="2:8" x14ac:dyDescent="0.2">
      <c r="H286" s="72"/>
    </row>
    <row r="287" spans="2:8" ht="56.25" x14ac:dyDescent="0.2">
      <c r="B287" s="50" t="s">
        <v>24</v>
      </c>
      <c r="C287" s="42" t="s">
        <v>114</v>
      </c>
      <c r="D287" s="7" t="s">
        <v>0</v>
      </c>
      <c r="E287" s="77">
        <v>10</v>
      </c>
      <c r="G287" s="57">
        <f t="shared" ref="G287" si="8">$E287*F287</f>
        <v>0</v>
      </c>
      <c r="H287" s="72"/>
    </row>
    <row r="288" spans="2:8" x14ac:dyDescent="0.2">
      <c r="H288" s="72"/>
    </row>
    <row r="289" spans="1:8" ht="45" x14ac:dyDescent="0.2">
      <c r="B289" s="50" t="s">
        <v>25</v>
      </c>
      <c r="C289" s="42" t="s">
        <v>115</v>
      </c>
      <c r="D289" s="7" t="s">
        <v>1</v>
      </c>
      <c r="E289" s="77">
        <v>20</v>
      </c>
      <c r="G289" s="57">
        <f t="shared" ref="G289" si="9">$E289*F289</f>
        <v>0</v>
      </c>
      <c r="H289" s="72"/>
    </row>
    <row r="290" spans="1:8" x14ac:dyDescent="0.2">
      <c r="H290" s="72"/>
    </row>
    <row r="291" spans="1:8" ht="22.5" x14ac:dyDescent="0.2">
      <c r="B291" s="50" t="s">
        <v>26</v>
      </c>
      <c r="C291" s="42" t="s">
        <v>81</v>
      </c>
      <c r="D291" s="7" t="s">
        <v>0</v>
      </c>
      <c r="E291" s="77">
        <v>1</v>
      </c>
      <c r="G291" s="57">
        <f t="shared" ref="G291" si="10">$E291*F291</f>
        <v>0</v>
      </c>
      <c r="H291" s="72"/>
    </row>
    <row r="292" spans="1:8" x14ac:dyDescent="0.2">
      <c r="H292" s="72"/>
    </row>
    <row r="293" spans="1:8" ht="22.5" x14ac:dyDescent="0.2">
      <c r="B293" s="50" t="s">
        <v>27</v>
      </c>
      <c r="C293" s="24" t="s">
        <v>130</v>
      </c>
      <c r="D293" s="7" t="s">
        <v>0</v>
      </c>
      <c r="E293" s="77">
        <v>1</v>
      </c>
      <c r="G293" s="57">
        <f t="shared" ref="G293" si="11">$E293*F293</f>
        <v>0</v>
      </c>
      <c r="H293" s="72"/>
    </row>
    <row r="294" spans="1:8" x14ac:dyDescent="0.2">
      <c r="H294" s="72"/>
    </row>
    <row r="295" spans="1:8" ht="22.5" x14ac:dyDescent="0.2">
      <c r="B295" s="50" t="s">
        <v>28</v>
      </c>
      <c r="C295" s="34" t="s">
        <v>33</v>
      </c>
      <c r="D295" s="48"/>
      <c r="E295" s="78"/>
      <c r="F295" s="35"/>
      <c r="H295" s="72"/>
    </row>
    <row r="296" spans="1:8" x14ac:dyDescent="0.2">
      <c r="C296" s="34" t="s">
        <v>30</v>
      </c>
      <c r="D296" s="48"/>
      <c r="E296" s="78"/>
      <c r="F296" s="35"/>
      <c r="H296" s="72"/>
    </row>
    <row r="297" spans="1:8" x14ac:dyDescent="0.2">
      <c r="C297" s="34" t="s">
        <v>82</v>
      </c>
      <c r="D297" s="48"/>
      <c r="E297" s="78"/>
      <c r="F297" s="35"/>
      <c r="H297" s="72"/>
    </row>
    <row r="298" spans="1:8" x14ac:dyDescent="0.2">
      <c r="C298" s="34" t="s">
        <v>83</v>
      </c>
      <c r="D298" s="48"/>
      <c r="E298" s="78"/>
      <c r="F298" s="35"/>
      <c r="H298" s="72"/>
    </row>
    <row r="299" spans="1:8" x14ac:dyDescent="0.2">
      <c r="C299" s="40" t="s">
        <v>84</v>
      </c>
      <c r="D299" s="48"/>
      <c r="E299" s="78"/>
      <c r="F299" s="35"/>
      <c r="H299" s="72"/>
    </row>
    <row r="300" spans="1:8" x14ac:dyDescent="0.2">
      <c r="C300" s="34" t="s">
        <v>147</v>
      </c>
      <c r="D300" s="48"/>
      <c r="E300" s="78"/>
      <c r="F300" s="35"/>
      <c r="H300" s="72"/>
    </row>
    <row r="301" spans="1:8" x14ac:dyDescent="0.2">
      <c r="C301" s="34" t="s">
        <v>85</v>
      </c>
      <c r="D301" s="48"/>
      <c r="E301" s="78"/>
      <c r="F301" s="35"/>
      <c r="H301" s="72"/>
    </row>
    <row r="302" spans="1:8" x14ac:dyDescent="0.2">
      <c r="C302" s="34" t="s">
        <v>32</v>
      </c>
      <c r="D302" s="48" t="s">
        <v>0</v>
      </c>
      <c r="E302" s="78">
        <v>1</v>
      </c>
      <c r="F302" s="35"/>
      <c r="G302" s="57">
        <f>$E302*F302</f>
        <v>0</v>
      </c>
      <c r="H302" s="72"/>
    </row>
    <row r="303" spans="1:8" x14ac:dyDescent="0.2">
      <c r="H303" s="72"/>
    </row>
    <row r="304" spans="1:8" ht="22.5" x14ac:dyDescent="0.2">
      <c r="A304" s="99"/>
      <c r="B304" s="103" t="s">
        <v>71</v>
      </c>
      <c r="C304" s="36" t="str">
        <f>CONCATENATE("SVEUKUPNO ", C260)</f>
        <v>SVEUKUPNO Radovi na el. instalacijama vanjskih ugostiteljskih Punkteva</v>
      </c>
      <c r="D304" s="65"/>
      <c r="E304" s="79"/>
      <c r="F304" s="58"/>
      <c r="G304" s="58">
        <f>SUM(G261:G303)</f>
        <v>0</v>
      </c>
      <c r="H304" s="72"/>
    </row>
    <row r="305" spans="1:8" x14ac:dyDescent="0.2">
      <c r="H305" s="72"/>
    </row>
    <row r="306" spans="1:8" s="47" customFormat="1" x14ac:dyDescent="0.2">
      <c r="A306" s="99"/>
      <c r="B306" s="103" t="s">
        <v>68</v>
      </c>
      <c r="C306" s="104" t="s">
        <v>69</v>
      </c>
      <c r="D306" s="65"/>
      <c r="E306" s="79"/>
      <c r="F306" s="58"/>
      <c r="G306" s="58"/>
      <c r="H306" s="72"/>
    </row>
    <row r="307" spans="1:8" x14ac:dyDescent="0.2">
      <c r="H307" s="72"/>
    </row>
    <row r="308" spans="1:8" ht="45" x14ac:dyDescent="0.2">
      <c r="B308" s="50" t="s">
        <v>4</v>
      </c>
      <c r="C308" s="44" t="s">
        <v>73</v>
      </c>
      <c r="D308" s="1" t="s">
        <v>0</v>
      </c>
      <c r="E308" s="9">
        <v>3</v>
      </c>
      <c r="F308" s="101"/>
      <c r="G308" s="57">
        <f>$E308*F308</f>
        <v>0</v>
      </c>
      <c r="H308" s="72"/>
    </row>
    <row r="309" spans="1:8" x14ac:dyDescent="0.2">
      <c r="H309" s="72"/>
    </row>
    <row r="310" spans="1:8" ht="90" x14ac:dyDescent="0.2">
      <c r="B310" s="17" t="s">
        <v>5</v>
      </c>
      <c r="C310" s="83" t="s">
        <v>137</v>
      </c>
      <c r="D310" s="1" t="s">
        <v>0</v>
      </c>
      <c r="E310" s="9">
        <v>6</v>
      </c>
      <c r="F310" s="101"/>
      <c r="G310" s="57">
        <f>$E310*F310</f>
        <v>0</v>
      </c>
      <c r="H310" s="72"/>
    </row>
    <row r="311" spans="1:8" x14ac:dyDescent="0.2">
      <c r="H311" s="72"/>
    </row>
    <row r="312" spans="1:8" ht="33.75" x14ac:dyDescent="0.2">
      <c r="B312" s="50" t="s">
        <v>6</v>
      </c>
      <c r="C312" s="24" t="s">
        <v>116</v>
      </c>
      <c r="H312" s="72"/>
    </row>
    <row r="313" spans="1:8" x14ac:dyDescent="0.2">
      <c r="C313" s="24" t="s">
        <v>106</v>
      </c>
      <c r="D313" s="7" t="s">
        <v>2</v>
      </c>
      <c r="E313" s="77">
        <v>65</v>
      </c>
      <c r="G313" s="57">
        <f>$E313*F313</f>
        <v>0</v>
      </c>
      <c r="H313" s="72"/>
    </row>
    <row r="314" spans="1:8" x14ac:dyDescent="0.2">
      <c r="C314" s="24" t="s">
        <v>111</v>
      </c>
      <c r="D314" s="7" t="s">
        <v>2</v>
      </c>
      <c r="E314" s="77">
        <v>80</v>
      </c>
      <c r="G314" s="57">
        <f>$E314*F314</f>
        <v>0</v>
      </c>
      <c r="H314" s="72"/>
    </row>
    <row r="315" spans="1:8" x14ac:dyDescent="0.2">
      <c r="C315" s="6"/>
      <c r="D315" s="1"/>
      <c r="E315" s="9"/>
      <c r="F315" s="22"/>
      <c r="G315" s="22"/>
      <c r="H315" s="71"/>
    </row>
    <row r="316" spans="1:8" ht="45" x14ac:dyDescent="0.2">
      <c r="B316" s="50" t="s">
        <v>7</v>
      </c>
      <c r="C316" s="44" t="s">
        <v>75</v>
      </c>
      <c r="D316" s="48"/>
      <c r="E316" s="78"/>
      <c r="F316" s="35"/>
      <c r="H316" s="72"/>
    </row>
    <row r="317" spans="1:8" x14ac:dyDescent="0.2">
      <c r="C317" s="44" t="s">
        <v>79</v>
      </c>
      <c r="D317" s="48" t="s">
        <v>2</v>
      </c>
      <c r="E317" s="78">
        <v>95</v>
      </c>
      <c r="F317" s="35"/>
      <c r="G317" s="57">
        <f>$E317*F317</f>
        <v>0</v>
      </c>
      <c r="H317" s="72"/>
    </row>
    <row r="318" spans="1:8" x14ac:dyDescent="0.2">
      <c r="C318" s="6"/>
      <c r="D318" s="1"/>
      <c r="E318" s="9"/>
      <c r="F318" s="22"/>
      <c r="G318" s="22"/>
      <c r="H318" s="71"/>
    </row>
    <row r="319" spans="1:8" ht="22.5" x14ac:dyDescent="0.2">
      <c r="B319" s="50" t="s">
        <v>20</v>
      </c>
      <c r="C319" s="24" t="s">
        <v>110</v>
      </c>
      <c r="D319" s="7" t="s">
        <v>0</v>
      </c>
      <c r="E319" s="77">
        <v>4</v>
      </c>
      <c r="G319" s="57">
        <f>$E319*F319</f>
        <v>0</v>
      </c>
      <c r="H319" s="72"/>
    </row>
    <row r="320" spans="1:8" x14ac:dyDescent="0.2">
      <c r="H320" s="72"/>
    </row>
    <row r="321" spans="1:8" x14ac:dyDescent="0.2">
      <c r="B321" s="50" t="s">
        <v>21</v>
      </c>
      <c r="C321" s="24" t="s">
        <v>138</v>
      </c>
      <c r="D321" s="1" t="s">
        <v>0</v>
      </c>
      <c r="E321" s="9">
        <v>6</v>
      </c>
      <c r="F321" s="101"/>
      <c r="G321" s="57">
        <f>$E321*F321</f>
        <v>0</v>
      </c>
      <c r="H321" s="72"/>
    </row>
    <row r="322" spans="1:8" x14ac:dyDescent="0.2">
      <c r="H322" s="72"/>
    </row>
    <row r="323" spans="1:8" ht="22.5" x14ac:dyDescent="0.2">
      <c r="B323" s="50" t="s">
        <v>22</v>
      </c>
      <c r="C323" s="34" t="s">
        <v>33</v>
      </c>
      <c r="D323" s="48"/>
      <c r="E323" s="78"/>
      <c r="F323" s="35"/>
      <c r="H323" s="72"/>
    </row>
    <row r="324" spans="1:8" x14ac:dyDescent="0.2">
      <c r="C324" s="34" t="s">
        <v>30</v>
      </c>
      <c r="D324" s="48"/>
      <c r="E324" s="78"/>
      <c r="F324" s="35"/>
      <c r="H324" s="72"/>
    </row>
    <row r="325" spans="1:8" x14ac:dyDescent="0.2">
      <c r="C325" s="34" t="s">
        <v>82</v>
      </c>
      <c r="D325" s="48"/>
      <c r="E325" s="78"/>
      <c r="F325" s="35"/>
      <c r="H325" s="72"/>
    </row>
    <row r="326" spans="1:8" x14ac:dyDescent="0.2">
      <c r="C326" s="34" t="s">
        <v>83</v>
      </c>
      <c r="D326" s="48"/>
      <c r="E326" s="78"/>
      <c r="F326" s="35"/>
      <c r="H326" s="72"/>
    </row>
    <row r="327" spans="1:8" x14ac:dyDescent="0.2">
      <c r="C327" s="40" t="s">
        <v>84</v>
      </c>
      <c r="D327" s="48"/>
      <c r="E327" s="78"/>
      <c r="F327" s="35"/>
      <c r="H327" s="72"/>
    </row>
    <row r="328" spans="1:8" x14ac:dyDescent="0.2">
      <c r="C328" s="34" t="s">
        <v>147</v>
      </c>
      <c r="D328" s="48"/>
      <c r="E328" s="78"/>
      <c r="F328" s="35"/>
      <c r="H328" s="72"/>
    </row>
    <row r="329" spans="1:8" x14ac:dyDescent="0.2">
      <c r="C329" s="34" t="s">
        <v>85</v>
      </c>
      <c r="D329" s="48"/>
      <c r="E329" s="78"/>
      <c r="F329" s="35"/>
      <c r="H329" s="72"/>
    </row>
    <row r="330" spans="1:8" x14ac:dyDescent="0.2">
      <c r="C330" s="34" t="s">
        <v>32</v>
      </c>
      <c r="D330" s="48" t="s">
        <v>0</v>
      </c>
      <c r="E330" s="78">
        <v>1</v>
      </c>
      <c r="F330" s="35"/>
      <c r="G330" s="57">
        <f>$E330*F330</f>
        <v>0</v>
      </c>
      <c r="H330" s="72"/>
    </row>
    <row r="331" spans="1:8" x14ac:dyDescent="0.2">
      <c r="H331" s="72"/>
    </row>
    <row r="332" spans="1:8" x14ac:dyDescent="0.2">
      <c r="A332" s="99"/>
      <c r="B332" s="103" t="s">
        <v>68</v>
      </c>
      <c r="C332" s="36" t="str">
        <f>CONCATENATE("SVEUKUPNO ", C306)</f>
        <v>SVEUKUPNO Ugradnja vanjske panik rasvjete</v>
      </c>
      <c r="D332" s="65"/>
      <c r="E332" s="79"/>
      <c r="F332" s="58"/>
      <c r="G332" s="58">
        <f>SUM(G307:G331)</f>
        <v>0</v>
      </c>
      <c r="H332" s="72"/>
    </row>
    <row r="333" spans="1:8" x14ac:dyDescent="0.2">
      <c r="H333" s="64"/>
    </row>
    <row r="334" spans="1:8" s="47" customFormat="1" ht="22.5" x14ac:dyDescent="0.2">
      <c r="A334" s="99"/>
      <c r="B334" s="51" t="s">
        <v>198</v>
      </c>
      <c r="C334" s="36" t="s">
        <v>199</v>
      </c>
      <c r="D334" s="65"/>
      <c r="E334" s="79"/>
      <c r="F334" s="58"/>
      <c r="G334" s="58"/>
      <c r="H334" s="171"/>
    </row>
    <row r="335" spans="1:8" x14ac:dyDescent="0.2">
      <c r="H335" s="64"/>
    </row>
    <row r="336" spans="1:8" ht="45" x14ac:dyDescent="0.2">
      <c r="B336" s="50" t="s">
        <v>4</v>
      </c>
      <c r="C336" s="44" t="s">
        <v>73</v>
      </c>
      <c r="D336" s="1" t="s">
        <v>0</v>
      </c>
      <c r="E336" s="9">
        <v>1</v>
      </c>
      <c r="F336" s="101"/>
      <c r="G336" s="57">
        <f>$E336*F336</f>
        <v>0</v>
      </c>
      <c r="H336" s="72"/>
    </row>
    <row r="337" spans="2:8" x14ac:dyDescent="0.2">
      <c r="H337" s="64"/>
    </row>
    <row r="338" spans="2:8" ht="22.5" x14ac:dyDescent="0.2">
      <c r="B338" s="50" t="s">
        <v>5</v>
      </c>
      <c r="C338" s="24" t="s">
        <v>200</v>
      </c>
      <c r="D338" s="1" t="s">
        <v>0</v>
      </c>
      <c r="E338" s="9">
        <v>14</v>
      </c>
      <c r="F338" s="101"/>
      <c r="G338" s="57">
        <f>$E338*F338</f>
        <v>0</v>
      </c>
      <c r="H338" s="64"/>
    </row>
    <row r="339" spans="2:8" x14ac:dyDescent="0.2">
      <c r="H339" s="64"/>
    </row>
    <row r="340" spans="2:8" ht="56.25" x14ac:dyDescent="0.2">
      <c r="B340" s="129" t="s">
        <v>6</v>
      </c>
      <c r="C340" s="30" t="s">
        <v>163</v>
      </c>
      <c r="D340" s="23" t="s">
        <v>0</v>
      </c>
      <c r="E340" s="100">
        <v>22</v>
      </c>
      <c r="F340" s="22"/>
      <c r="G340" s="132">
        <f>$E340*F340</f>
        <v>0</v>
      </c>
      <c r="H340" s="137"/>
    </row>
    <row r="341" spans="2:8" x14ac:dyDescent="0.2">
      <c r="H341" s="64"/>
    </row>
    <row r="342" spans="2:8" ht="123.75" x14ac:dyDescent="0.2">
      <c r="B342" s="129" t="s">
        <v>7</v>
      </c>
      <c r="C342" s="24" t="s">
        <v>202</v>
      </c>
      <c r="D342" s="1" t="s">
        <v>0</v>
      </c>
      <c r="E342" s="9">
        <v>14</v>
      </c>
      <c r="F342" s="101"/>
      <c r="G342" s="57">
        <f>$E342*F342</f>
        <v>0</v>
      </c>
      <c r="H342" s="72"/>
    </row>
    <row r="343" spans="2:8" x14ac:dyDescent="0.2">
      <c r="B343" s="129"/>
      <c r="D343" s="1"/>
      <c r="E343" s="9"/>
      <c r="F343" s="101"/>
      <c r="H343" s="72"/>
    </row>
    <row r="344" spans="2:8" ht="33.75" x14ac:dyDescent="0.2">
      <c r="B344" s="50" t="s">
        <v>20</v>
      </c>
      <c r="C344" s="24" t="s">
        <v>201</v>
      </c>
      <c r="D344" s="1" t="s">
        <v>0</v>
      </c>
      <c r="E344" s="9">
        <v>3</v>
      </c>
      <c r="F344" s="101"/>
      <c r="G344" s="57">
        <f>$E344*F344</f>
        <v>0</v>
      </c>
      <c r="H344" s="72"/>
    </row>
    <row r="345" spans="2:8" x14ac:dyDescent="0.2">
      <c r="H345" s="64"/>
    </row>
    <row r="346" spans="2:8" ht="22.5" x14ac:dyDescent="0.2">
      <c r="B346" s="50" t="s">
        <v>21</v>
      </c>
      <c r="C346" s="24" t="s">
        <v>130</v>
      </c>
      <c r="D346" s="7" t="s">
        <v>0</v>
      </c>
      <c r="E346" s="77">
        <v>1</v>
      </c>
      <c r="G346" s="57">
        <f>$E346*F346</f>
        <v>0</v>
      </c>
      <c r="H346" s="72"/>
    </row>
    <row r="347" spans="2:8" x14ac:dyDescent="0.2">
      <c r="H347" s="72"/>
    </row>
    <row r="348" spans="2:8" ht="22.5" x14ac:dyDescent="0.2">
      <c r="B348" s="50" t="s">
        <v>22</v>
      </c>
      <c r="C348" s="34" t="s">
        <v>33</v>
      </c>
      <c r="D348" s="48"/>
      <c r="E348" s="78"/>
      <c r="F348" s="35"/>
      <c r="H348" s="72"/>
    </row>
    <row r="349" spans="2:8" x14ac:dyDescent="0.2">
      <c r="C349" s="34" t="s">
        <v>30</v>
      </c>
      <c r="D349" s="48"/>
      <c r="E349" s="78"/>
      <c r="F349" s="35"/>
      <c r="H349" s="72"/>
    </row>
    <row r="350" spans="2:8" x14ac:dyDescent="0.2">
      <c r="C350" s="34" t="s">
        <v>82</v>
      </c>
      <c r="D350" s="48"/>
      <c r="E350" s="78"/>
      <c r="F350" s="35"/>
      <c r="H350" s="72"/>
    </row>
    <row r="351" spans="2:8" x14ac:dyDescent="0.2">
      <c r="C351" s="34" t="s">
        <v>83</v>
      </c>
      <c r="D351" s="48"/>
      <c r="E351" s="78"/>
      <c r="F351" s="35"/>
      <c r="H351" s="72"/>
    </row>
    <row r="352" spans="2:8" x14ac:dyDescent="0.2">
      <c r="C352" s="40" t="s">
        <v>84</v>
      </c>
      <c r="D352" s="48"/>
      <c r="E352" s="78"/>
      <c r="F352" s="35"/>
      <c r="H352" s="72"/>
    </row>
    <row r="353" spans="1:8" x14ac:dyDescent="0.2">
      <c r="C353" s="34" t="s">
        <v>147</v>
      </c>
      <c r="D353" s="48"/>
      <c r="E353" s="78"/>
      <c r="F353" s="35"/>
      <c r="H353" s="72"/>
    </row>
    <row r="354" spans="1:8" x14ac:dyDescent="0.2">
      <c r="C354" s="34" t="s">
        <v>85</v>
      </c>
      <c r="D354" s="48"/>
      <c r="E354" s="78"/>
      <c r="F354" s="35"/>
      <c r="H354" s="72"/>
    </row>
    <row r="355" spans="1:8" x14ac:dyDescent="0.2">
      <c r="C355" s="34" t="s">
        <v>32</v>
      </c>
      <c r="D355" s="48" t="s">
        <v>0</v>
      </c>
      <c r="E355" s="78">
        <v>1</v>
      </c>
      <c r="F355" s="35"/>
      <c r="G355" s="57">
        <f>$E355*F355</f>
        <v>0</v>
      </c>
      <c r="H355" s="72"/>
    </row>
    <row r="356" spans="1:8" x14ac:dyDescent="0.2">
      <c r="H356" s="64"/>
    </row>
    <row r="357" spans="1:8" ht="22.5" x14ac:dyDescent="0.2">
      <c r="A357" s="99"/>
      <c r="B357" s="103" t="s">
        <v>198</v>
      </c>
      <c r="C357" s="36" t="str">
        <f>CONCATENATE("SVEUKUPNO ", C334)</f>
        <v>SVEUKUPNO Sređivanje djela vanjske dekorativne rasvjete u travnjaku u prizemlju po dužini check-in parkinga</v>
      </c>
      <c r="D357" s="65"/>
      <c r="E357" s="79"/>
      <c r="F357" s="58"/>
      <c r="G357" s="58">
        <f>SUM(G336:G356)</f>
        <v>0</v>
      </c>
      <c r="H357" s="72"/>
    </row>
    <row r="358" spans="1:8" x14ac:dyDescent="0.2">
      <c r="H358" s="64"/>
    </row>
    <row r="359" spans="1:8" x14ac:dyDescent="0.2">
      <c r="B359" s="163"/>
      <c r="C359" s="168"/>
      <c r="D359" s="164"/>
      <c r="E359" s="165"/>
      <c r="F359" s="166"/>
      <c r="G359" s="166"/>
      <c r="H359" s="169"/>
    </row>
    <row r="361" spans="1:8" s="47" customFormat="1" x14ac:dyDescent="0.2">
      <c r="A361" s="70"/>
      <c r="B361" s="51"/>
      <c r="C361" s="36" t="s">
        <v>3</v>
      </c>
      <c r="D361" s="65"/>
      <c r="E361" s="79"/>
      <c r="F361" s="58"/>
      <c r="G361" s="58"/>
    </row>
    <row r="363" spans="1:8" s="47" customFormat="1" x14ac:dyDescent="0.2">
      <c r="A363" s="70"/>
      <c r="B363" s="51"/>
      <c r="C363" s="36" t="str">
        <f>CONCATENATE(,C14, )</f>
        <v xml:space="preserve">H. AURORA </v>
      </c>
      <c r="D363" s="65"/>
      <c r="E363" s="79"/>
      <c r="F363" s="58"/>
      <c r="G363" s="58"/>
    </row>
    <row r="364" spans="1:8" x14ac:dyDescent="0.2">
      <c r="A364" s="84"/>
      <c r="B364" s="172" t="str">
        <f>B36</f>
        <v>I.9.31</v>
      </c>
      <c r="C364" s="24" t="str">
        <f>C36</f>
        <v>SVEUKUPNO Ugradnja panik rasvjete oko hotela</v>
      </c>
      <c r="G364" s="57">
        <f>G36</f>
        <v>0</v>
      </c>
    </row>
    <row r="365" spans="1:8" x14ac:dyDescent="0.2">
      <c r="B365" s="172" t="str">
        <f>B76</f>
        <v>I.9.50</v>
      </c>
      <c r="C365" s="24" t="str">
        <f>C76</f>
        <v xml:space="preserve">SVEUKUPNO Sanacija kompletne električne instalacije na Bellavisti. </v>
      </c>
      <c r="G365" s="57">
        <f>G76</f>
        <v>0</v>
      </c>
    </row>
    <row r="366" spans="1:8" x14ac:dyDescent="0.2">
      <c r="B366" s="172" t="str">
        <f>B122</f>
        <v>I.9.51</v>
      </c>
      <c r="C366" s="24" t="str">
        <f>C122</f>
        <v xml:space="preserve">SVEUKUPNO Rekonstrukcija starih RO u kuhinji-restoranu i Bellavisti. </v>
      </c>
      <c r="G366" s="57">
        <f>G122</f>
        <v>0</v>
      </c>
    </row>
    <row r="367" spans="1:8" x14ac:dyDescent="0.2">
      <c r="B367" s="172" t="str">
        <f>B161</f>
        <v>II.3.14.269</v>
      </c>
      <c r="C367" s="24" t="str">
        <f>C161</f>
        <v xml:space="preserve">SVEUKUPNO Sanacija RO za kompresore i dry coolere </v>
      </c>
      <c r="G367" s="57">
        <f>G161</f>
        <v>0</v>
      </c>
    </row>
    <row r="368" spans="1:8" x14ac:dyDescent="0.2">
      <c r="B368" s="172"/>
      <c r="C368" s="36" t="str">
        <f>CONCATENATE(,C163, )</f>
        <v>AC FINIDA</v>
      </c>
    </row>
    <row r="369" spans="1:7" ht="22.5" x14ac:dyDescent="0.2">
      <c r="B369" s="173" t="str">
        <f>B190</f>
        <v>I.9.47</v>
      </c>
      <c r="C369" s="24" t="str">
        <f>C190</f>
        <v>SVEUKUPNO Rekonstrukcija elektro-ormara S.Č. 1, 2 i 3 - prema zapisniku inspekcije</v>
      </c>
      <c r="G369" s="162">
        <f>G190</f>
        <v>0</v>
      </c>
    </row>
    <row r="370" spans="1:7" s="47" customFormat="1" x14ac:dyDescent="0.2">
      <c r="A370" s="70"/>
      <c r="B370" s="174"/>
      <c r="C370" s="36" t="str">
        <f>CONCATENATE(,C192, )</f>
        <v>TN STELLA MARIS</v>
      </c>
      <c r="D370" s="65"/>
      <c r="E370" s="79"/>
      <c r="F370" s="58"/>
      <c r="G370" s="58"/>
    </row>
    <row r="371" spans="1:7" x14ac:dyDescent="0.2">
      <c r="B371" s="173" t="str">
        <f>B256</f>
        <v>II.3.13.76</v>
      </c>
      <c r="C371" s="24" t="str">
        <f>C256</f>
        <v>SVEUKUPNO KPO Sirena</v>
      </c>
      <c r="G371" s="57">
        <f>G256</f>
        <v>0</v>
      </c>
    </row>
    <row r="372" spans="1:7" x14ac:dyDescent="0.2">
      <c r="B372" s="172"/>
      <c r="C372" s="36" t="str">
        <f>CONCATENATE(,C258, )</f>
        <v>H. SOL SIPAR</v>
      </c>
    </row>
    <row r="373" spans="1:7" x14ac:dyDescent="0.2">
      <c r="B373" s="175" t="str">
        <f>B304</f>
        <v>I.9.56</v>
      </c>
      <c r="C373" s="24" t="str">
        <f>CONCATENATE(, C304)</f>
        <v>SVEUKUPNO Radovi na el. instalacijama vanjskih ugostiteljskih Punkteva</v>
      </c>
      <c r="G373" s="162">
        <f xml:space="preserve"> G304</f>
        <v>0</v>
      </c>
    </row>
    <row r="374" spans="1:7" x14ac:dyDescent="0.2">
      <c r="B374" s="175" t="str">
        <f>B332</f>
        <v>I.9.58</v>
      </c>
      <c r="C374" s="170" t="str">
        <f>CONCATENATE(, C332)</f>
        <v>SVEUKUPNO Ugradnja vanjske panik rasvjete</v>
      </c>
      <c r="G374" s="57">
        <f>G332</f>
        <v>0</v>
      </c>
    </row>
    <row r="375" spans="1:7" ht="22.5" x14ac:dyDescent="0.2">
      <c r="B375" s="173" t="str">
        <f>B357</f>
        <v>II.3.14.381</v>
      </c>
      <c r="C375" s="24" t="str">
        <f>CONCATENATE(, C357)</f>
        <v>SVEUKUPNO Sređivanje djela vanjske dekorativne rasvjete u travnjaku u prizemlju po dužini check-in parkinga</v>
      </c>
      <c r="G375" s="57">
        <f>G357</f>
        <v>0</v>
      </c>
    </row>
    <row r="377" spans="1:7" s="47" customFormat="1" x14ac:dyDescent="0.2">
      <c r="A377" s="70"/>
      <c r="B377" s="51"/>
      <c r="C377" s="36" t="s">
        <v>206</v>
      </c>
      <c r="D377" s="65"/>
      <c r="E377" s="79"/>
      <c r="F377" s="58"/>
      <c r="G377" s="58">
        <f>SUM(G364:G375)</f>
        <v>0</v>
      </c>
    </row>
    <row r="380" spans="1:7" x14ac:dyDescent="0.2">
      <c r="B380" s="177"/>
      <c r="C380" s="178" t="s">
        <v>207</v>
      </c>
    </row>
    <row r="381" spans="1:7" ht="22.5" x14ac:dyDescent="0.2">
      <c r="B381" s="177">
        <v>1</v>
      </c>
      <c r="C381" s="178" t="s">
        <v>208</v>
      </c>
    </row>
    <row r="382" spans="1:7" ht="33.75" x14ac:dyDescent="0.2">
      <c r="B382" s="177">
        <v>2</v>
      </c>
      <c r="C382" s="178" t="s">
        <v>209</v>
      </c>
    </row>
    <row r="383" spans="1:7" x14ac:dyDescent="0.2">
      <c r="B383" s="177">
        <v>3</v>
      </c>
      <c r="C383" s="178" t="s">
        <v>210</v>
      </c>
    </row>
    <row r="384" spans="1:7" ht="45" x14ac:dyDescent="0.2">
      <c r="B384" s="177">
        <v>4</v>
      </c>
      <c r="C384" s="178" t="s">
        <v>211</v>
      </c>
    </row>
    <row r="385" spans="2:3" x14ac:dyDescent="0.2">
      <c r="B385" s="177">
        <v>5</v>
      </c>
      <c r="C385" s="178" t="s">
        <v>212</v>
      </c>
    </row>
    <row r="386" spans="2:3" ht="22.5" x14ac:dyDescent="0.2">
      <c r="B386" s="177">
        <v>6</v>
      </c>
      <c r="C386" s="178" t="s">
        <v>213</v>
      </c>
    </row>
    <row r="387" spans="2:3" ht="22.5" x14ac:dyDescent="0.2">
      <c r="B387" s="177">
        <v>7</v>
      </c>
      <c r="C387" s="178" t="s">
        <v>214</v>
      </c>
    </row>
    <row r="388" spans="2:3" ht="22.5" x14ac:dyDescent="0.2">
      <c r="B388" s="177">
        <v>8</v>
      </c>
      <c r="C388" s="178" t="s">
        <v>215</v>
      </c>
    </row>
  </sheetData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Aur+Fin+SM+Sir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</dc:creator>
  <cp:lastModifiedBy>Marino Korenić</cp:lastModifiedBy>
  <cp:lastPrinted>2022-11-15T11:47:50Z</cp:lastPrinted>
  <dcterms:created xsi:type="dcterms:W3CDTF">2002-05-26T20:07:33Z</dcterms:created>
  <dcterms:modified xsi:type="dcterms:W3CDTF">2022-11-15T11:50:21Z</dcterms:modified>
</cp:coreProperties>
</file>