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105" windowWidth="19320" windowHeight="12120" tabRatio="686" activeTab="0"/>
  </bookViews>
  <sheets>
    <sheet name="TN SM" sheetId="36" r:id="rId1"/>
  </sheets>
  <definedNames/>
  <calcPr calcId="162913"/>
</workbook>
</file>

<file path=xl/sharedStrings.xml><?xml version="1.0" encoding="utf-8"?>
<sst xmlns="http://schemas.openxmlformats.org/spreadsheetml/2006/main" count="484" uniqueCount="222">
  <si>
    <t>kpl</t>
  </si>
  <si>
    <t>kom</t>
  </si>
  <si>
    <t>m</t>
  </si>
  <si>
    <t>REKAPITULACIJA</t>
  </si>
  <si>
    <t>1.</t>
  </si>
  <si>
    <t>2.</t>
  </si>
  <si>
    <t>3.</t>
  </si>
  <si>
    <t>4.</t>
  </si>
  <si>
    <t>R.B.</t>
  </si>
  <si>
    <t>NASLOV STAVKE I OPIS</t>
  </si>
  <si>
    <t>J.M.</t>
  </si>
  <si>
    <t>KOL.</t>
  </si>
  <si>
    <t>J.C.</t>
  </si>
  <si>
    <t>IZNOS</t>
  </si>
  <si>
    <t>5.</t>
  </si>
  <si>
    <t>6.</t>
  </si>
  <si>
    <t>7.</t>
  </si>
  <si>
    <t>TN STELLA MARIS</t>
  </si>
  <si>
    <t>8.</t>
  </si>
  <si>
    <t>9.</t>
  </si>
  <si>
    <t>10.</t>
  </si>
  <si>
    <t>11.</t>
  </si>
  <si>
    <t>12.</t>
  </si>
  <si>
    <t>13.</t>
  </si>
  <si>
    <t>* neprekinutosti zaštitnih vodiča</t>
  </si>
  <si>
    <t>* izolacijskog otpora električne instalacije</t>
  </si>
  <si>
    <t>* funkcionalnosti instalirane opreme</t>
  </si>
  <si>
    <t>* ispravnosti zaštite od indirektnog dodira</t>
  </si>
  <si>
    <t xml:space="preserve">* otpora uzemljenja </t>
  </si>
  <si>
    <t xml:space="preserve">NAPOMENA </t>
  </si>
  <si>
    <t>* stubišni automat - preklopka 1-0-2, podesivi vremenski, 1P</t>
  </si>
  <si>
    <t>* sabirnice, stezaljke za sve odvodne kablove, natpisne pločice i ožičenje, uključiti i nove kabelske glave, naljepnica opasnosti od strujnog udara i primjenjenom zaštiton TN-C/S, plastificiranom 1P shemom, označenim pločicama na dolaznim/odlaznim kablovima, ostalim sitnim i potrošnim materialom</t>
  </si>
  <si>
    <t>Dobava i ugradnja kabela komplet s podžbuknim cijevima za produženje el. instalacije u zidu iza KPO odgovarajućeg presjeka i promjera, ugrađuje se u zid, uključivo sa svim sitnim, spojnim i montažnim materijalom,</t>
  </si>
  <si>
    <t xml:space="preserve"> - P/F 1x6 mm2</t>
  </si>
  <si>
    <t>Dobava i ugradnja Raychem spojnice za kabele dim. 1,5 - 10 mm2, potrebno uključiti dodatni spojni, sitni i potrošni materijal za spajanje kabela, uvod kabela u RO izvodi se s donje strane ormara, prije početka radova zatražiti odobrenje od nadzornog inženjera, obračun po kabelskoj žili.</t>
  </si>
  <si>
    <t xml:space="preserve"> - P/F 1x10 mm2</t>
  </si>
  <si>
    <t>Pažljiva demontaža postojećeg ugradbenog razvodnog ormarića dim. cca. 60x80 cm i pripadne opreme sa pročelja kuća, demontažu izvršiti pažljivo na način da se ne ošteti fasada i kabeli koji ostaju u uporabi, uključiti odvoz i zbrinjavanje na deponiju.</t>
  </si>
  <si>
    <t>* Hygrostat - Termostat 0-100°C, 40-90% rF, 1 C/O - 8A (AC240)</t>
  </si>
  <si>
    <t>Dobava i ugradnja tipkala za nužni isklop sklopke, IP 67, nadžbukna kutija sa staklom ugrađuje se na zid, s obujmicama, tip kao Schrack, dim.120x120x50 mm, crveno kučište.</t>
  </si>
  <si>
    <t>Fukcionalna proba, probni pogon i puštanje u rad instalacije, pregled napona napajanja u RO-APP, primopredaja radova i izrada zapisnika prateće dokumentacije.</t>
  </si>
  <si>
    <t>Izrada projekta izvedenog stanja i jednopolne sheme RO-a, od strane ovlaštenog inž., obračun po ormaru komplet.</t>
  </si>
  <si>
    <t>* osigurač nožasti NH00, 80 A gL</t>
  </si>
  <si>
    <t>* odvodnik prenapona 275V, 15 kA, max. 30 kA, Up&lt;1,8 kV, odvodnik 3f, tipa kao Schrack VVP 225, TNS 230 400 (900 530), KLASA II/C</t>
  </si>
  <si>
    <t>* glavna sklopka 100A/25kA, tip kao Schrack MC 1, sa isklopnim svitkom u nuždi, termomagnetska s podešenjem zaštite 70-100 %, Ir=8In</t>
  </si>
  <si>
    <t>Ispitivanja, mjerenja,  i primopredaja radova moraju se u svemu izvesti prema Tehničkim propisima za niskonaponske električne instalacije (NN br.5/10) i ostalim važećim propisima.</t>
  </si>
  <si>
    <t>Napomena:</t>
  </si>
  <si>
    <t>Dostavljanjem ponude izvođač prihvaća opće i ugovorne uvjete poslovne suradnje s Plava laguna d.d.</t>
  </si>
  <si>
    <t>Prije dostavljanja ponuda Ponuditelj je dužan pregledati opremu i razjasniti s naručiteljem sve stavke, naknadni prigovori se neće prihvatiti.</t>
  </si>
  <si>
    <t>Izvođač je u obavezi ispuniti sve stavke troškovnika.</t>
  </si>
  <si>
    <t>Predmetne količine u troškovniku su okvirne te Naručitelj zadržava pravo izmjene iste koje će potvrditi po zaključenju natječaja uz prihvaćanje jedinične cijene ponuditelja bez obzira na konačne količine koje će se Ugovoriti.</t>
  </si>
  <si>
    <t>Na predmetne cijene obračunava se PDV u sukladno zakonu.</t>
  </si>
  <si>
    <t>Za predmetne radove izvođać je dužan voditi popis količina ugrađenog materijala i izvedenih radova po pozicijama troška.</t>
  </si>
  <si>
    <t>Po završetku radova izrađuje se zapisnik o utrošenim stvarnim količinama materijala i djelova.</t>
  </si>
  <si>
    <t>Ponuditelj je u mogućnosti ponuditi najmanje jednak ili bolji materijal i rezervne  djelove od traženih.</t>
  </si>
  <si>
    <t>Potpis ponuditelja:</t>
  </si>
  <si>
    <t>Datum ponude:</t>
  </si>
  <si>
    <t>I.1.38</t>
  </si>
  <si>
    <t>Otklanjanje nedostataka na gromobranskoj instalaciji, električnim instalacijama i panik rasvjeti</t>
  </si>
  <si>
    <t>I.1.56</t>
  </si>
  <si>
    <t>Otklanjanje nedostataka na vatrodojavi, panik rasvjeti i gromobranskoj zaštiti na SČ</t>
  </si>
  <si>
    <t>I.1.104</t>
  </si>
  <si>
    <t>Izrada uzemljenja objekta i ormara za držanje goriva</t>
  </si>
  <si>
    <t>I.1.117</t>
  </si>
  <si>
    <t>Rekonstrukcija glavnog električnog ormara Al Mare</t>
  </si>
  <si>
    <t>I.2.76</t>
  </si>
  <si>
    <t>III.4.56</t>
  </si>
  <si>
    <t>Ugradnja brojila za struju i vodu - Restoran / Pizzeria Laguna Stella Maris resort</t>
  </si>
  <si>
    <t>III.4.57</t>
  </si>
  <si>
    <t>Ugradnja brojila za struju i vodu - Barrumba bar Stella Maris resort</t>
  </si>
  <si>
    <t>GRO LAGUNA</t>
  </si>
  <si>
    <t>Pripremni radovi - pregled i isključenje sa osiguranjem beznaponskog stanja u mreži napajanja građevine, iskopčavanje RO, pregled instalacija i utvrđivanje postojećih instalacija.</t>
  </si>
  <si>
    <t>h</t>
  </si>
  <si>
    <t>Odspajanje napojnih kabela GRO, ugradnja DIN šine s odstojnicima, pripremni radovi za ugradnju strujnih mjernih trafoa SMT, pričvršćivanje na ploču ormara sa DIN šinom, primjena mjera zaštite od direktnog dodira.</t>
  </si>
  <si>
    <t>Dobava i ugradnja strujni mjerni transformator, strujni trafo, 250/5A, Tip TAR3D-250, 30x10mm za kabele do Ø27mm ili sabirnice 30 x 10mm, ugradnja na DIN šinu, uključivo ožićenje, sitni i potrošni materijal.</t>
  </si>
  <si>
    <t>Dobava i ugradnja brojila za kontrolu i nadzor kvalitete električne energije potrošnje brojilo se ugrađuje u postojeći GRO.</t>
  </si>
  <si>
    <t>* Zaštitni prekidač 3P, krivulja okidanja B, nazivne struje 10A, prekidne moći Icu=6 kA, spajanje na naponski dio.</t>
  </si>
  <si>
    <t>* izrada ožićenja, redne stezaljke, zaštita od dodira, natpisi na elementima, oznaka razdjelnika, ugradnja DIN šine i ostalo do pune funkcionalnosti.</t>
  </si>
  <si>
    <t>Izrada jednopolne sheme ormara GRO sa ugrađenim novim stanjem, elementima i spajanjem brojila od ovlaštene osobe.</t>
  </si>
  <si>
    <t>Puštanje u rad brojila, podešavanje karakteristika strujnih konstanti, tarife, vrijeme, kontrola mjerenja napona i energije brojila, upoznavanje korisnika.</t>
  </si>
  <si>
    <t>RO BARUMBA</t>
  </si>
  <si>
    <t>SVEUKUPNO</t>
  </si>
  <si>
    <t xml:space="preserve">* ZUDS 4P, 63 A, 30 mA, </t>
  </si>
  <si>
    <t xml:space="preserve">* ZUDS 4P, 40 A, 30 mA, </t>
  </si>
  <si>
    <t>Pripremni radovi - pregled i isključenje sa osiguranjem beznaponskog stanja u mreži napajanja građevine, iskopčavanje GRO, RO i sl., pregled instalacija i utvrđivanje postojećih kabela, ponovno ukopčanje po završetku.</t>
  </si>
  <si>
    <t>komplet</t>
  </si>
  <si>
    <t>Isključivanje ormara, osiguravanje beznaposkog stanja i primpremni radovi, obračun komplet.</t>
  </si>
  <si>
    <t>Izrada proboja u armirano betonskom zidu za prolaz kabela, sanacija otvora po završetku</t>
  </si>
  <si>
    <t xml:space="preserve">* FG16OR16  5x10 mm². </t>
  </si>
  <si>
    <t xml:space="preserve">* FG16OR16  3x2,5 mm². </t>
  </si>
  <si>
    <t>Dobava, isporuka i polaganje savitljive cijevi teško gorive cijevi PSC Ø32 u  prethodno izdubljene kanale (šliceve) u podu, stropu, zidu ili iza zidne obloge. U jediničnu cijenu uračunati otvaranje kanala te zatvaranje.</t>
  </si>
  <si>
    <t xml:space="preserve">kom </t>
  </si>
  <si>
    <t>Svaka stavka uključuje dobavu i dopremu elemenata instalacije sustava zaštite od udara munje. Svi sastavni elementi hvataljki na krovu objekta trebaju biti izrađeni od nehrđajučeg čelika kvalitete 1.4301 (V2A), sustavi odvoda na fasadi i mjernih spojeva trebaju biti izrađeni od vruće pocinčanog čeličnog vodiča. Sustav uzemljenja, izvodi prema mjernom spoju i sastavni elementi trebaju biti izrađena od pocinčanog čelika sa nanosom cinka min. 500 g/m2, ca. 70µm (prema normi HRN EN 50164-2). Odabir materijala i postupak montaže obaviti prema normama HRN EN 50164-2 i  HRN EN 62305  dio 1-5 (dimenzije presjeka, gradivo materijala, razmak nosača itd).</t>
  </si>
  <si>
    <t>Dobava i ugradnja spojnica za povezivanje čelične trake dimenzije 30x4mm na čeličnu armiranu šipku u temeljima objekta. Tip OBO-Bettermann tip 1814 FT</t>
  </si>
  <si>
    <t>Dobava i ugradnja vodič od aluminija  promjera Ø 8 mm za izradu hvataljki na krovu i spojeva metalnih masa.Tip kao:OBO Bettermann tip RD 8-ALU.</t>
  </si>
  <si>
    <t>Dobava i ugradnja nosača s adapterom promjera Ø8 mm za montažu na ravni krov. Nosač je izrađen od betona težine 1 kg obloženog polietilenom. Montaža sa razmakom 0,8m. Tip kao: OBO Bettermann tip 165 MBG-8.</t>
  </si>
  <si>
    <t>Dobava i ugradnja obujmice za krovne oluke, točan tip odabrati s obzirom na promjer vertikalnog oluka. Tip kao: OBO Bettermann 301 DIN-(80-100).</t>
  </si>
  <si>
    <t>Dobava materijala i izrada izvoda sa temeljnog uzemljivača trakom FeZn 25x4mm duljine 1,5m za spoj metalnih stupova te izrada spoja na stupu varenjem. Stavkom je obuhvaćeno varenje trake na stupove, kao i križne spojnice. Mjesto spoja premazati antikorozivnom bojom.</t>
  </si>
  <si>
    <t>14.</t>
  </si>
  <si>
    <t>Dobava i ugradnja štapna aluminijska hvataljka promjera ∅10/16mm visine h=2m za nadvišenje krovnih nadograđenih elemenata. Komplet se sastoji od sljedećih elemenata:</t>
  </si>
  <si>
    <t xml:space="preserve"> - štapna hvataljka, aluminijska, ∅16/10 mm.
Tip kao: 101/ALU-2000</t>
  </si>
  <si>
    <t xml:space="preserve"> - betonsko postolje za zonu vjetra 3, težine 2x16kg sa PVC zaštitnom podloškom i spojnicom za prihvat hvataljke promjera 16mm.
Tip kao: F-FIX-16</t>
  </si>
  <si>
    <t xml:space="preserve"> - izolirani odstojnik, namjestivog razmaka.
Tip kao: ISAV1000W</t>
  </si>
  <si>
    <t>15.</t>
  </si>
  <si>
    <t>16.</t>
  </si>
  <si>
    <t>Izrada tehničke dokumentacije izvedenog stanja prema važećim tehničkim propisima, od strane ovlaštenog projektanta na  podlogama izvedenog stanja i to tri primjerka  u "klasičnom" papirnatom obliku i  jedan dwg. na CD-u u digitalnom i obliku.</t>
  </si>
  <si>
    <t>Dobava i ugradnja Cu pletenica duljine 200 mm za prespajanje metalnih ulaznih vratiju, pletencija je izrađena od fleksibilnog izoliranog bakrenog vodiča 16 mm2, komplet sa stopicama Tip kao: OBO Bettermann 853 200.</t>
  </si>
  <si>
    <t>m3</t>
  </si>
  <si>
    <t>Dobava, polaganje na "nož" u kabelski kanal i spajanje toplopocinčane FeZn trake 30x4 sa potrebnim spojnicama, spojnice se po polaganju trake u kanal i spajanju impregiraju - zaštićuju od korozije bitumenskom trakom širine 50 mm (spojnice i traka su uključene u ovu cijenu stavke),</t>
  </si>
  <si>
    <t>Dobava i ugradnja spojnica za križno povezivanje čelične pocinčane trake u betonskim temeljima, rovu objekta. Tip OBO-Bettermann tip 256 A-DIN 30 FT</t>
  </si>
  <si>
    <t>Izrada spoja temeljne pocinčane trake sa armaturom u temeljnoj stopi zavarivanjem, brušenje FnZn sloja na traci, elektro-lučno zavarivanje da se postigne čvrst i galvanski povezan spoj, nanošenje antikorozivne zaštite bitumenski sloj.</t>
  </si>
  <si>
    <t>Dobava i ugradnja Cu pletenica duljine 200 mm za prespajanje kučišta i konstrukcije metalnog ormara za skladištenje lako zapaljivih tekućina, pletencija je izrađena od fleksibilnog izoliranog bakrenog vodiča 16 mm2, komplet sa stopicama. Tip kao: OBO Bettermann 853 200.</t>
  </si>
  <si>
    <t>Strojni iskop kabelskog kanala u zemljištu bez obzira na kategoriju tla, dubina kanala  0,8 m, širina 0,4 m, uključivo ravnanje nivelete kanala s točnošću +/- 20 %, materijal iz iskopa se polaže uz kanal do zatrpavanja, zatrpavanje kanala,  planiranje tla, odvoz viška materijala na deponiju.</t>
  </si>
  <si>
    <t>Odštemavanje temeljne stope ili zida građevine do armaturne mreže, sanacija otvora ugradnjom cementrnog morta, ravnanje i zaribavanje.</t>
  </si>
  <si>
    <t>* demontaža pojedine opreme i elemenata u ormaru, prema naputku nadzora</t>
  </si>
  <si>
    <t>* sabirnice 3P, linijske, viličaste za povezivanje osiguraća, materijal Cu, potrebne duljine s međufaznom izolacijom.</t>
  </si>
  <si>
    <t>* izvedba ožićenja u ormaru, ugradnja P/F vodića 1x16 mm2 sa spajanjem na redne stezaljke, izrada kabelskih završetaka, distro blok i sl. za faza vodiće, tamna boja žile</t>
  </si>
  <si>
    <t>Izrada premoštenja metalnih masa alu bravarije, uređaja u kuhinji i ostaloga vodičem N07V-K  1x6 mm2, na oba kraja postaviti stopice koje se povezuju s metalnom masom vijkom M6 i maticom, uračunati sav potreban materijal i rad, obračun po mostu.</t>
  </si>
  <si>
    <t>* utičnica ugradna podžbukna za kutiju fi 60,  230V, 16A, IP 44</t>
  </si>
  <si>
    <t>* utičnica Gewiss GW 27041, 20571, nadžbukna, IP55, klasa II, IK 07, 70°C, dim. 66x82x65, EN 60670-1, s poklopcem sa svjetlim otvorom, silikonski poklopac,  modul 2M, 16A, 2+PE, ugradnja na postojeću poziciju.</t>
  </si>
  <si>
    <t>* ispravnosti zaštite od direktnog dodira</t>
  </si>
  <si>
    <t>Dobava i ugradnja Raychem spojnice za kabele dim. 1,5 - 16 mm2, potrebno uključiti dodatni spojni, sitni i potrošni materijal za spajanje kabela, uvod kabela u RO izvodi se s donje strane ormara, prije početka radova zatražiti odobrenje od nadzornog inženjera, obračun po kabelskom vodiću.</t>
  </si>
  <si>
    <t>Dobava, polaganje te spajanje kabela za el. instalaciju fiksnih priključaka, uvučenih u cijevi odgovarajućeg promjera, odnosno položeni na kabelske police, uključivo potrebne razvodne kutije te komplet sa svim potrebnim spojnim i montažnim radom i materijalom do konačne funkcije:</t>
  </si>
  <si>
    <t>Zaštita sobe najlonskom ili odgovarajućim folijom uslijed građevinskih radova, te nakon radova vraćanje u prvobitno stanje čišćenjem.</t>
  </si>
  <si>
    <t>Demontaža neispravnih utičnica i prekidača, Vimar, Gewiss, Tep i sl. te predaja investitoru ili zbrinjavanje na otpad.</t>
  </si>
  <si>
    <t>Izrada dokumentacije izvedenog stanja RO restoran, jednopolna shema, oznake u RO, predaja korisniku u digitalnom i papirnatom obliku 2x.</t>
  </si>
  <si>
    <t>Dobava i ugradnja elemenata u prostorijama kuhinje, hodnika, skladišta i sl.</t>
  </si>
  <si>
    <t>* prekidač obični podžbukni za kutiju fi 60, 230V, IP 44</t>
  </si>
  <si>
    <t>* prekidač serijski podžbukni za kutiju fi 60, 230V, IP 44</t>
  </si>
  <si>
    <r>
      <t>* NYY-J 5x6 mm</t>
    </r>
    <r>
      <rPr>
        <vertAlign val="superscript"/>
        <sz val="8"/>
        <rFont val="Arial"/>
        <family val="2"/>
      </rPr>
      <t>2</t>
    </r>
  </si>
  <si>
    <r>
      <t>* NYY-J 3x6 mm</t>
    </r>
    <r>
      <rPr>
        <vertAlign val="superscript"/>
        <sz val="8"/>
        <rFont val="Arial"/>
        <family val="2"/>
      </rPr>
      <t>2</t>
    </r>
  </si>
  <si>
    <r>
      <t>* NYY-J 5x2,5 mm</t>
    </r>
    <r>
      <rPr>
        <vertAlign val="superscript"/>
        <sz val="8"/>
        <rFont val="Arial"/>
        <family val="2"/>
      </rPr>
      <t>2</t>
    </r>
  </si>
  <si>
    <r>
      <t>* NYY-J 3x2,5 mm</t>
    </r>
    <r>
      <rPr>
        <vertAlign val="superscript"/>
        <sz val="8"/>
        <rFont val="Arial"/>
        <family val="2"/>
      </rPr>
      <t>2</t>
    </r>
  </si>
  <si>
    <r>
      <t>* NYY-J 3x1,5 mm</t>
    </r>
    <r>
      <rPr>
        <vertAlign val="superscript"/>
        <sz val="8"/>
        <rFont val="Arial"/>
        <family val="2"/>
      </rPr>
      <t>2</t>
    </r>
  </si>
  <si>
    <t>* tropolni + N automatski osigurač C63A, 4p za odvodnik</t>
  </si>
  <si>
    <t>* KZS C20A, 30mA, 4p</t>
  </si>
  <si>
    <t>* KZS C16A, 30mA, 2p</t>
  </si>
  <si>
    <t>* jednopolni automatski osigurač C10A, 1p</t>
  </si>
  <si>
    <t>Zarezivanje obostrano i ručno odštemavanje kanala (pretežito u zidu ), na površinama duž trase kabela, pažljivo pilom zarezati dubine do 5 cm, širine do &lt;10cm, izvan rubova budućeg iskopa, prema dimenzijama kanala i uputama Nadzora, zarezivanje provesti pravolinijski, jedinična cijena stavke uključuje sav potreban rad, materijal  i pomoćna sredstva za izvedbu opisanog rada, razbijanje, skidanje, skela, odvoz na odlagalište, obračun po kpl izrađenog kanala.</t>
  </si>
  <si>
    <t>Ispitivanja, mjerenja i primopredaja radova moraju se u svemu izvesti prema Tehničkim propisima za niskonaponske električne instalacije (NN br.5/10) i ostalim važećim propisima.</t>
  </si>
  <si>
    <t>Funkcionalni pregled i odspajanje kabela u svrhu ispitivanja i detektiranja strujnih krugova RO restorana, ponovno spajanje po završetku, potrebno je odspojiti strujne krugove iz  ormara radi ispitivanja ispravnosti, obračun po žili.</t>
  </si>
  <si>
    <t>* izvedba ožićenja u ormaru, stezaljke, nul i PE sabirnice sa spajanjem na redne stezaljke, izrada kabelskih završetaka, distro blok i sl. za nul vodić, plava boja žile.</t>
  </si>
  <si>
    <t xml:space="preserve"> </t>
  </si>
  <si>
    <r>
      <t xml:space="preserve">Dobava, ugradanja i spajanje ugradbenog zidnog ormarića od poliestera </t>
    </r>
    <r>
      <rPr>
        <b/>
        <sz val="8"/>
        <rFont val="Arial"/>
        <family val="2"/>
      </rPr>
      <t xml:space="preserve">KPO, </t>
    </r>
    <r>
      <rPr>
        <sz val="8"/>
        <rFont val="Arial"/>
        <family val="2"/>
      </rPr>
      <t>RAL 7035, IP 54, s pripremom za bravicu, ožičen, s oznakom opasnost od struje, TN-C/S, komplet sa učvršćivanjem i spajanjem postojećih kablova uključivo sav sitni montažni i spojni pribor, uključiti za bravicu, ugrađuje se oprema renomiranih firmi Schneider, Schrack i sl., ormar se sastoji od:</t>
    </r>
  </si>
  <si>
    <t>* osigurač nožasti NH00, 35 A gL</t>
  </si>
  <si>
    <t>* osigurač automatski 3f, 40 A, 10kA,</t>
  </si>
  <si>
    <t>* osigurač automatski 1f, 10A, 10kA,</t>
  </si>
  <si>
    <t>* uvodnice za kabele 1,5 - 10 mm2,</t>
  </si>
  <si>
    <t>Demontaža postojećeg isklopnog tipkala sa pročelja zgrade, provjera kabela do RO, priprema na fasadi za ugradnju novog tipkala, prilagodba rubova i sl.</t>
  </si>
  <si>
    <t>Dobava i ugradnja tipkala za nužni isklop sklopke, IP 67, nadžbukna kutija sa staklom ugrađuje se u zid, s obujmicama, tip kao Schrack, dim.120x120 x 50mm, crveno kučište.</t>
  </si>
  <si>
    <t>Zatvaranje i sanacija zidnog otvora oko ormara nastale kod demontaže postojećeg RO-a i ugradnje novog, sanacija sa vapneno-cementnim mortom, završnom finom obradom fasade i soboslikarskim radovima u dva sloja.</t>
  </si>
  <si>
    <t>Funkcionalno ispitivanje tipkala za nužni isklop i izrada zapisnika</t>
  </si>
  <si>
    <t>Zamjena KPO ormara Amfore</t>
  </si>
  <si>
    <t>* cijevi Ø 20</t>
  </si>
  <si>
    <t>* cijevi Ø 16</t>
  </si>
  <si>
    <t>Isključivanje SSRO ormara u trafostanici ili SSRO, osiguravanje beznaponskog stanja, označavanje žila kabela, utvrđivanje napajanja i pripremni radovi za demontažu.</t>
  </si>
  <si>
    <t>Razbijane ili izvlačenje strojem za iskop postojećih betonskih temelja- SSRO-a i otprema na ovlašteni deponij za reciklažu (trošak reciklaže ukalkulirati u stavku) ili eventualno na drugu lokaciju po nalogu Investitora - Naručitelja do 50 km udaljenosti od lokacije radova.</t>
  </si>
  <si>
    <t>Iskop rupe za montažu samostojećeg ormara SSRO-a dimenzije ugradnog postolja 0,7x0,5x0,8 do 1,5x0,5x0,8 m, dno nasuti u sloju od 0,25 m kamenim tamponom i strojno dobro nabiti kako kasnije ne bi dolazilo do slijegavanja terena, temelj po ugradnji fiksirati betonom (u cijenu izrade temelja uračunati 0,6m³ betona MB25, oko temelja pažljivo strojno nabiti strojni pjesak 4-8 i završno zemlju i fino poravnati) - u cijenu stavke uključiti i potreban dovoz zemlje i pjeska, odvoz eventualnog viška materijala i fino poravnanje materijala-zemlje u obimu zahvata radova oko temelja.</t>
  </si>
  <si>
    <t>Dobava i ugradnja samostojećeg razvodnog ormara oznake SSRO izrađen iz poliestera, 1 vrata. Ormar je izvedbe dimenzije 1200x1000x320 sa montažnom pločom u zaštiti IP54, montira se na postolje, predvidjeti za montažu vijke i tiple M8, ključ, cilindar.  U ormar se ugrađeni slijedeći elementi:</t>
  </si>
  <si>
    <t>* 3P 25 kA pokositrene ECu F37 sabirnice 50x10 mm sabirničkog razmaka 185 mm komplet sa nosačima-izolatorima, izolacijskim poklopcima slobodnog dijela i krajeva i oznakama,</t>
  </si>
  <si>
    <t>* tropolna rastavljačka pruga  NH 00 (vel. 160 A)</t>
  </si>
  <si>
    <t xml:space="preserve">* osigurač (tip NH00) 35A     </t>
  </si>
  <si>
    <t>* prenaponska zaštite tip OBO C20-0-255 V, T2, AC &lt;1,3 kV, In 40 kA, Im 60 kA, In 8/20, Iimp 12 kA 10/350.</t>
  </si>
  <si>
    <t xml:space="preserve">* bravom sa tipskim NN ključem AC STELLA MARIS (Assaabloy Ri), </t>
  </si>
  <si>
    <t>* čvrstim PVC džepom za dokumentaciju opremljen sa slijedećim uređajima:</t>
  </si>
  <si>
    <t>* ploča za uvod kabela između donjeg i gornjeg postolja</t>
  </si>
  <si>
    <t>* sabirnice, stezaljke, natpisne pločice i ožičenje, uključiti izradu nove kabelske glave koje su oksidirane, naljepnica opasnosti od strujnog udara i primjenjenom zaštiton TN-C, plastificiranom 1P shemom, označenim pločicama na dolaznim/odlaznim kablovima i ostalim sitnim i potrošnim materialom</t>
  </si>
  <si>
    <t>Dobava i ugradnja kabela, spojnica, te izrada Raychem spoja za produžavanje ALU kabela NAYY 4 x (50 - 185 mm²) - stavka uključuje potrebne Al/Cu spojnice, kabel cca. 1 m, vijčani materijal, toploskupljajuće Raychem izolirne cijevi u faznim, N i Pe bojama, šelne i oznake kabela, obračun po kabelu (kabel uključuje četri žile).</t>
  </si>
  <si>
    <t>Izrada jednopolne sheme ormara, plastificiranje i ugradnja u SSRO.</t>
  </si>
  <si>
    <t>Dobava i ugradnja PVC kanalice na zid i stolariju tiplanjem, bijele boje, dim. 16x16 mm sa poklopcem, samoljepljiva, tiplanje svakih cca. 1 m za ugradnju kabela.</t>
  </si>
  <si>
    <t>Dobava i ugradnja fleksibilne cijevi Ø16, 20 mm samogasive, teško goriva, savitljiva</t>
  </si>
  <si>
    <t>Revidirati i sanirati el. instalacije u bistro Barumba</t>
  </si>
  <si>
    <t>* grijač 150W 230V tipa kao Schneider kod NSYCR150WU3,</t>
  </si>
  <si>
    <t>* automatski osigurač - zaštitna sklopka 2P C16A/0,03A tipa kao Schneider DPN N Vigi kod 19665,</t>
  </si>
  <si>
    <t>* termostat 0-60°C 230V 10A za montažu na DIN nosač tipa kao Schneider kod NSYCCOTHDF,</t>
  </si>
  <si>
    <t xml:space="preserve">* distribucijki blok Schneider M.G. Distribloc 125 A, 4P kod 04046, </t>
  </si>
  <si>
    <t>Odštemavanje poda sale dubina za smještaj elektro kutije, dim. 30x30x15 cm  i trase dim. širine, dubine 15x15 cm u duljini od 5 m, radi ugradnje korugiranih cijevi fi 4x32 mm, ugradnja cijevi, zatvaranje šlica sa cementrnim mortom, dobava i ugradnja pločice prema postojećem izgledu dim. 20x80 cm</t>
  </si>
  <si>
    <t xml:space="preserve"> - FG16OR16 5x6 mm2</t>
  </si>
  <si>
    <t xml:space="preserve"> - FG16OR16 5x4 mm2</t>
  </si>
  <si>
    <t xml:space="preserve"> - FG16OR16 3x2,5 mm2</t>
  </si>
  <si>
    <t xml:space="preserve"> - FG16OR16 3x1,5 mm2</t>
  </si>
  <si>
    <t>* industrijski grijač 120W, za montažu na DIN šinu, montaža na bočnu
stranu RO</t>
  </si>
  <si>
    <t>Odspajanje, demontaža i otprema postojećeg samostojećeg stakloplastičnih razvodnih ormara - SSRO-a cca. dimenzija do 120(v) x 120 (š) x 35(d) cm - demontirani ormari se po procjeni Investitora otpremaju na njegovo skaladište a kod onih koje se otprema na reciklažu potrebno je ispravna rastavna postolja osigurača, automatske osigurače, zaštitne diferencijalne sklopke, utičnice i druge korisne elemente demontirati, zapakirati i otpremiti u skladište Investitora.</t>
  </si>
  <si>
    <t>Zamjena SSRO ormara Amfore (oštećeni ormar)</t>
  </si>
  <si>
    <t>Dobava, isporuka, polaganje i spajanje na instalaciju kabela, polaganje od glavnog razdjelnika GRP do razdjelnika RO Rest., kabel se postavlja u postojeće energetske kanale, strop, cijevi i sl.</t>
  </si>
  <si>
    <t>Dobava i ugradnja podne kutije za napajanje Legrand s poklopcem za smještaj elektro priključnica horizontalni priključci, tvrdog PVC-a, tip Legrand 16 modula, dim. 203×286/241/286 mm, IP 30, sa šuko priključnicama 8 kom., slijepi moduli, korištenje za napajanje toplih stolova, ugradnja u pod, poklopac u boji pločica</t>
  </si>
  <si>
    <t>Dobava i ugradnja strujnog nadgradnog razvodnog ormarića, DIN sistem, IP 44, 24 modula, za napajanje toplog stola, sastoji se od</t>
  </si>
  <si>
    <t>Preslagivanje ožićenja i elemenata u GRO Kuhinja, odspajanje ožićenja u ormaru sa prihvatnih stezaljki 1,5 - 16 mm2, slaganje ožićenja i kabelskih vodića sa označavanjem, detektiranje strujnih krugova, utvrđivanje potrošaća, izrada popisa i tablice potrošaća sa snagama, ponovno spajanje, slaganje elemnata, ugradnja PVC kabelske staze perforirane za ožićenje u ormaru, obračun po spojnim kabelima.</t>
  </si>
  <si>
    <t>Izrada jednopolne sheme ormara GRO sa ugrađenim novim elementima i snimljenim stanjem, popisom trošila i sl.</t>
  </si>
  <si>
    <t>* ormar od poliestera zidni 80x65x28, IP 54, za ugradnju bravice na vrata</t>
  </si>
  <si>
    <t>Isključivanje ormara, osiguravanje beznaposkog stanja, označavanje žila kabela i pripremni radovi, izvode se radovi na ormarima apartmana.</t>
  </si>
  <si>
    <t>* N i Pe pokositrene ECu F37 sabirnice 50x10 mm komplet sa izolatorima N-sabirnice i oznakama,</t>
  </si>
  <si>
    <t>* tropolna rastavljačka pruga  NH 3 (vel. 630A)</t>
  </si>
  <si>
    <t xml:space="preserve">* osigurač (tip NH3) 200 A     </t>
  </si>
  <si>
    <t xml:space="preserve">* osigurač (tip NH00) 63A     </t>
  </si>
  <si>
    <t>Izvedba spoja uzemljenja između postojeće trake uzemljenja i N i Fe sabirnica ormara sa bakrenim uže uključivo križnu spojnicu, stopicu i sl., bitumenski izolirati s trakom na spoju FeZn, spajanje na postojeću traku uzemljenja.</t>
  </si>
  <si>
    <t>Dobava i ugradnja kabelske staze dim. 60x200 mm sa poklopcem, ugradnja na zid, u tamno smeđoj boji , RAL 8012.</t>
  </si>
  <si>
    <t>* KZS 2P, B16 A, 30 mA, B kar.</t>
  </si>
  <si>
    <t>* KZS 2P, B25 A, 30 mA, B kar.</t>
  </si>
  <si>
    <t xml:space="preserve">* automatski osigurač 4P, C32 A, 10 kA. </t>
  </si>
  <si>
    <t xml:space="preserve">* ormar je izvedbe dimenzije 1200x1000x320 sa montažnom </t>
  </si>
  <si>
    <t>* tipsko kučište IP 44 sa 36 modula s neprozirnim vratima</t>
  </si>
  <si>
    <t>* brojilo digitalno brojilo kWh, 3 fazno, 1-tarifno, 1-5 A poludirektno, tip kao Schwartz gruppe, DIN, EN 61557-12, MID certifikat</t>
  </si>
  <si>
    <t>Izrada snimka postojeće instalacije i utvrđivanje stanja ožićenja</t>
  </si>
  <si>
    <t>* rastavljač osigurač 100A, 22x58 mm, 3P, za NH00 osigurače</t>
  </si>
  <si>
    <t>* rastavljač osigurač NV 125A, 3P, za NH00 osigurače, prihvat kabela</t>
  </si>
  <si>
    <t>* kanalica s poklopcem bijela, 40x60 cm</t>
  </si>
  <si>
    <t>* kanalica s poklopcem bijela, 25x40 cm</t>
  </si>
  <si>
    <t>* tropolni + N odvodnik prenapona, tip "1+2", TN-S, 275 V, 12,5 kA</t>
  </si>
  <si>
    <t>* KZS C25A, 30mA, 2p</t>
  </si>
  <si>
    <t>* prekidač Mz, Kompaktni prekidač snage tip A, 3P/160A/36kA, box stezaljke, 3p s termomagnetskom zaštitnom jedinicom.</t>
  </si>
  <si>
    <t>Demontaža elemenata u RO, dobava i ugradnja, montaža i spajanje razvodnog ormara (RO Restoran), ormar je metalni ugradni zidni, uključiti i materijal N i PE sabirnice, redne stezaljke, PVC kanalica, zaštita od dodira, ožičenje, natpisi na elementima, DIN šine, oznaka razdjelnika, oznaka o primjenjenoj zaštiti, trajno čitljiva shema (plastificirana) smještena u prostoru na vratima, trajno čitljive oznake kabela (adresa, tip i presjek) na oba kraja kabela.</t>
  </si>
  <si>
    <t>Dobava i ugradnja strujnih elemenata, ugrađuju se u GRO-Kuhinja na postojeće DIN šine, spajanje sa Cu viličastim sabirnicama, ormar je metalni ugradni zidni, uključiti i materijal N i PE sabirnice, redne stezaljke, PVC kanalica, zaštita od dodira, ožičenje, natpisi na elementima, DIN šine, oznaka razdjelnika, oznaka o primjenjenoj zaštiti, trajno čitljiva shema (plastificirana) smještena u prostoru na vratima, trajno čitljive oznake kabela (adresa, tip i presjek) na oba kraja kabela.</t>
  </si>
  <si>
    <t>* automatski osigurač 4P, C32 A,</t>
  </si>
  <si>
    <t>Dobava i ugradnja pletenica duljine 200 mm za prespajanje krovnih rubnih limova za osiguravanje kvalitetnog spoja. Pletenica je izrađena od fleksibilnog izoliranog bakrenog vodiča 16 mm2, komplet sa stopicama. Tip kao: OBO Bettermann 853 200.</t>
  </si>
  <si>
    <t>* sabirnice 3P, linijske, viličaste za povezivanje osiguraća, materijal Cu, potrebne duljine s međufaznom izolacijom, P/F ožićenje i sitni i potrošni materijal</t>
  </si>
  <si>
    <t>Naručitelj:</t>
  </si>
  <si>
    <t>Ponuditelj:</t>
  </si>
  <si>
    <t>Plava laguna d.d.</t>
  </si>
  <si>
    <t>Rade končara 12</t>
  </si>
  <si>
    <t>52440 Poreč</t>
  </si>
  <si>
    <t>Ponuda br. ______________</t>
  </si>
  <si>
    <t xml:space="preserve">TROŠKOVNIK RADOVA OTKLANJANJE NEDOSTATAKA - TN STELLA MARIS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</si>
</sst>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k_n_-;\-* #,##0.00\ _k_n_-;_-* &quot;-&quot;??\ _k_n_-;_-@_-"/>
    <numFmt numFmtId="165" formatCode="_-* #,##0.00&quot; kn&quot;_-;\-* #,##0.00&quot; kn&quot;_-;_-* \-??&quot; kn&quot;_-;_-@_-"/>
    <numFmt numFmtId="166" formatCode="#,##0.00&quot;      &quot;;\-#,##0.00&quot;      &quot;;&quot; -&quot;#&quot;      &quot;;@\ "/>
    <numFmt numFmtId="167" formatCode="#,##0.00\ [$kn-41A];[Red]\-#,##0.00\ [$kn-41A]"/>
    <numFmt numFmtId="168" formatCode="_-* #,##0.00\ _k_n_-;\-* #,##0.00\ _k_n_-;_-* \-??\ _k_n_-;_-@_-"/>
    <numFmt numFmtId="169" formatCode="_-&quot;kn&quot;\ * #,##0.00_-;\-&quot;kn&quot;\ * #,##0.00_-;_-&quot;kn&quot;\ * &quot;-&quot;??_-;_-@_-"/>
    <numFmt numFmtId="170" formatCode="_-&quot;ATS&quot;\ * #,##0_-;\-&quot;ATS&quot;\ * #,##0_-;_-&quot;ATS&quot;\ * &quot;-&quot;_-;_-@_-"/>
    <numFmt numFmtId="171" formatCode="_-* #,##0.00\ &quot;€&quot;_-;\-* #,##0.00\ &quot;€&quot;_-;_-* &quot;-&quot;??\ &quot;€&quot;_-;_-@_-"/>
    <numFmt numFmtId="172" formatCode="_-* #,##0.00&quot; €&quot;_-;\-* #,##0.00&quot; €&quot;_-;_-* \-??&quot; €&quot;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name val="Times New Roman CE"/>
      <family val="1"/>
    </font>
    <font>
      <sz val="10"/>
      <name val="Arial CE"/>
      <family val="2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Times New Roman CE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3" fillId="0" borderId="0">
      <alignment/>
      <protection/>
    </xf>
    <xf numFmtId="0" fontId="5" fillId="0" borderId="0">
      <alignment horizontal="justify" vertical="top" wrapText="1"/>
      <protection/>
    </xf>
    <xf numFmtId="0" fontId="5" fillId="0" borderId="0">
      <alignment horizontal="right"/>
      <protection/>
    </xf>
    <xf numFmtId="4" fontId="5" fillId="0" borderId="0">
      <alignment horizontal="right"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5" borderId="0" applyNumberFormat="0" applyBorder="0" applyAlignment="0" applyProtection="0"/>
    <xf numFmtId="0" fontId="0" fillId="39" borderId="1" applyNumberFormat="0" applyAlignment="0" applyProtection="0"/>
    <xf numFmtId="0" fontId="0" fillId="40" borderId="1" applyNumberFormat="0" applyAlignment="0" applyProtection="0"/>
    <xf numFmtId="0" fontId="10" fillId="2" borderId="2" applyNumberFormat="0" applyAlignment="0" applyProtection="0"/>
    <xf numFmtId="0" fontId="10" fillId="41" borderId="2" applyNumberFormat="0" applyAlignment="0" applyProtection="0"/>
    <xf numFmtId="0" fontId="11" fillId="42" borderId="3" applyNumberFormat="0" applyAlignment="0" applyProtection="0"/>
    <xf numFmtId="0" fontId="11" fillId="43" borderId="3" applyNumberFormat="0" applyAlignment="0" applyProtection="0"/>
    <xf numFmtId="164" fontId="0" fillId="0" borderId="0" applyFont="0" applyFill="0" applyBorder="0" applyAlignment="0" applyProtection="0"/>
    <xf numFmtId="168" fontId="0" fillId="0" borderId="0" applyFill="0" applyBorder="0" applyAlignment="0" applyProtection="0"/>
    <xf numFmtId="164" fontId="12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13" fillId="7" borderId="0" applyNumberFormat="0" applyBorder="0" applyAlignment="0" applyProtection="0"/>
    <xf numFmtId="171" fontId="14" fillId="0" borderId="0" applyFont="0" applyFill="0" applyBorder="0" applyAlignment="0" applyProtection="0"/>
    <xf numFmtId="17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44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0">
      <alignment horizontal="center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>
      <alignment horizontal="center" textRotation="90"/>
      <protection/>
    </xf>
    <xf numFmtId="0" fontId="24" fillId="4" borderId="2" applyNumberFormat="0" applyAlignment="0" applyProtection="0"/>
    <xf numFmtId="0" fontId="24" fillId="11" borderId="2" applyNumberFormat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25" fillId="41" borderId="9" applyNumberFormat="0" applyAlignment="0" applyProtection="0"/>
    <xf numFmtId="0" fontId="10" fillId="41" borderId="2" applyNumberFormat="0" applyAlignment="0" applyProtection="0"/>
    <xf numFmtId="38" fontId="26" fillId="0" borderId="0">
      <alignment/>
      <protection/>
    </xf>
    <xf numFmtId="38" fontId="26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8" fillId="0" borderId="0">
      <alignment/>
      <protection/>
    </xf>
    <xf numFmtId="38" fontId="28" fillId="0" borderId="0">
      <alignment/>
      <protection/>
    </xf>
    <xf numFmtId="38" fontId="29" fillId="0" borderId="0">
      <alignment/>
      <protection/>
    </xf>
    <xf numFmtId="38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9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" applyNumberFormat="0" applyFont="0" applyAlignment="0" applyProtection="0"/>
    <xf numFmtId="0" fontId="0" fillId="40" borderId="1" applyNumberFormat="0" applyAlignment="0" applyProtection="0"/>
    <xf numFmtId="0" fontId="0" fillId="0" borderId="0">
      <alignment/>
      <protection/>
    </xf>
    <xf numFmtId="0" fontId="25" fillId="2" borderId="9" applyNumberFormat="0" applyAlignment="0" applyProtection="0"/>
    <xf numFmtId="0" fontId="25" fillId="41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1" fillId="0" borderId="10" applyNumberFormat="0" applyFill="0" applyAlignment="0" applyProtection="0"/>
    <xf numFmtId="0" fontId="11" fillId="43" borderId="3" applyNumberFormat="0" applyAlignment="0" applyProtection="0"/>
    <xf numFmtId="0" fontId="34" fillId="0" borderId="0">
      <alignment/>
      <protection/>
    </xf>
    <xf numFmtId="167" fontId="3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24" fillId="11" borderId="2" applyNumberFormat="0" applyAlignment="0" applyProtection="0"/>
    <xf numFmtId="170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40" fillId="0" borderId="0">
      <alignment horizontal="right" vertical="top"/>
      <protection/>
    </xf>
    <xf numFmtId="4" fontId="0" fillId="0" borderId="0">
      <alignment vertical="justify"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</cellStyleXfs>
  <cellXfs count="251">
    <xf numFmtId="0" fontId="0" fillId="0" borderId="0" xfId="0"/>
    <xf numFmtId="0" fontId="4" fillId="0" borderId="0" xfId="0" applyFont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 applyProtection="1">
      <alignment horizontal="right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Protection="1">
      <protection/>
    </xf>
    <xf numFmtId="3" fontId="4" fillId="0" borderId="0" xfId="0" applyNumberFormat="1" applyFont="1" applyBorder="1" applyAlignment="1" applyProtection="1">
      <alignment horizontal="center" vertical="top"/>
      <protection/>
    </xf>
    <xf numFmtId="3" fontId="4" fillId="0" borderId="0" xfId="0" applyNumberFormat="1" applyFont="1" applyBorder="1" applyAlignment="1">
      <alignment horizontal="center" vertical="top"/>
    </xf>
    <xf numFmtId="3" fontId="39" fillId="0" borderId="0" xfId="0" applyNumberFormat="1" applyFont="1" applyBorder="1" applyAlignment="1" applyProtection="1">
      <alignment horizontal="center" vertical="top"/>
      <protection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" fontId="39" fillId="0" borderId="0" xfId="0" applyNumberFormat="1" applyFont="1" applyBorder="1" applyAlignment="1" applyProtection="1">
      <alignment horizontal="right"/>
      <protection/>
    </xf>
    <xf numFmtId="0" fontId="39" fillId="0" borderId="0" xfId="0" applyFont="1" applyBorder="1" applyAlignment="1">
      <alignment horizontal="justify" vertical="top" wrapText="1"/>
    </xf>
    <xf numFmtId="0" fontId="39" fillId="0" borderId="0" xfId="0" applyFont="1" applyBorder="1" applyAlignment="1">
      <alignment horizontal="center" wrapText="1"/>
    </xf>
    <xf numFmtId="4" fontId="4" fillId="0" borderId="0" xfId="28" applyNumberFormat="1" applyFont="1" applyBorder="1" applyAlignment="1">
      <alignment horizontal="right"/>
      <protection/>
    </xf>
    <xf numFmtId="0" fontId="4" fillId="0" borderId="0" xfId="28" applyNumberFormat="1" applyFont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1" fontId="39" fillId="0" borderId="0" xfId="0" applyNumberFormat="1" applyFont="1" applyBorder="1" applyAlignment="1">
      <alignment vertical="top"/>
    </xf>
    <xf numFmtId="1" fontId="39" fillId="0" borderId="0" xfId="0" applyNumberFormat="1" applyFont="1" applyBorder="1" applyAlignment="1">
      <alignment vertical="top" wrapText="1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>
      <alignment horizontal="center"/>
    </xf>
    <xf numFmtId="0" fontId="39" fillId="46" borderId="0" xfId="235" applyNumberFormat="1" applyFont="1" applyFill="1" applyBorder="1" applyAlignment="1">
      <alignment horizontal="center" vertical="top" wrapText="1"/>
      <protection/>
    </xf>
    <xf numFmtId="0" fontId="4" fillId="46" borderId="0" xfId="0" applyFont="1" applyFill="1" applyBorder="1" applyAlignment="1">
      <alignment horizontal="center"/>
    </xf>
    <xf numFmtId="3" fontId="4" fillId="46" borderId="0" xfId="0" applyNumberFormat="1" applyFont="1" applyFill="1" applyBorder="1" applyAlignment="1">
      <alignment horizontal="center"/>
    </xf>
    <xf numFmtId="0" fontId="4" fillId="46" borderId="0" xfId="0" applyFont="1" applyFill="1" applyBorder="1" applyAlignment="1">
      <alignment vertical="top" wrapText="1"/>
    </xf>
    <xf numFmtId="4" fontId="4" fillId="0" borderId="0" xfId="238" applyNumberFormat="1" applyFont="1" applyFill="1" applyBorder="1" applyAlignment="1" applyProtection="1">
      <alignment horizontal="center"/>
      <protection/>
    </xf>
    <xf numFmtId="4" fontId="39" fillId="0" borderId="0" xfId="28" applyNumberFormat="1" applyFont="1" applyBorder="1" applyAlignment="1">
      <alignment horizontal="right"/>
      <protection/>
    </xf>
    <xf numFmtId="0" fontId="39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left" vertical="top" wrapText="1"/>
      <protection/>
    </xf>
    <xf numFmtId="4" fontId="39" fillId="0" borderId="0" xfId="238" applyNumberFormat="1" applyFont="1" applyFill="1" applyBorder="1" applyAlignment="1" applyProtection="1">
      <alignment horizontal="center"/>
      <protection/>
    </xf>
    <xf numFmtId="3" fontId="39" fillId="0" borderId="0" xfId="238" applyNumberFormat="1" applyFont="1" applyFill="1" applyBorder="1" applyAlignment="1" applyProtection="1">
      <alignment horizontal="center" wrapText="1"/>
      <protection/>
    </xf>
    <xf numFmtId="4" fontId="39" fillId="0" borderId="0" xfId="238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 applyProtection="1">
      <alignment horizontal="center"/>
      <protection/>
    </xf>
    <xf numFmtId="3" fontId="39" fillId="0" borderId="0" xfId="0" applyNumberFormat="1" applyFont="1" applyBorder="1" applyAlignment="1">
      <alignment horizontal="center"/>
    </xf>
    <xf numFmtId="3" fontId="4" fillId="0" borderId="0" xfId="28" applyNumberFormat="1" applyFont="1" applyBorder="1" applyAlignment="1">
      <alignment horizontal="center"/>
      <protection/>
    </xf>
    <xf numFmtId="0" fontId="4" fillId="0" borderId="0" xfId="232" applyFont="1" applyBorder="1" applyAlignment="1">
      <alignment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232" applyFont="1" applyBorder="1" applyAlignment="1" quotePrefix="1">
      <alignment vertical="top" wrapText="1"/>
      <protection/>
    </xf>
    <xf numFmtId="0" fontId="39" fillId="0" borderId="0" xfId="0" applyFont="1" applyFill="1" applyBorder="1" applyProtection="1">
      <protection/>
    </xf>
    <xf numFmtId="0" fontId="4" fillId="0" borderId="0" xfId="28" applyNumberFormat="1" applyFont="1" applyBorder="1" applyAlignment="1">
      <alignment vertical="top" wrapText="1"/>
      <protection/>
    </xf>
    <xf numFmtId="1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28" applyNumberFormat="1" applyFont="1" applyBorder="1" applyAlignment="1">
      <alignment vertical="top"/>
      <protection/>
    </xf>
    <xf numFmtId="3" fontId="39" fillId="0" borderId="0" xfId="28" applyNumberFormat="1" applyFont="1" applyFill="1" applyBorder="1" applyAlignment="1">
      <alignment horizontal="center" vertical="top"/>
      <protection/>
    </xf>
    <xf numFmtId="0" fontId="39" fillId="0" borderId="0" xfId="28" applyNumberFormat="1" applyFont="1" applyFill="1" applyBorder="1" applyAlignment="1">
      <alignment horizontal="center"/>
      <protection/>
    </xf>
    <xf numFmtId="1" fontId="4" fillId="0" borderId="0" xfId="0" applyNumberFormat="1" applyFont="1" applyBorder="1" applyAlignment="1" applyProtection="1">
      <alignment horizontal="right" wrapText="1"/>
      <protection locked="0"/>
    </xf>
    <xf numFmtId="3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center"/>
    </xf>
    <xf numFmtId="0" fontId="39" fillId="46" borderId="0" xfId="235" applyFont="1" applyFill="1" applyBorder="1" applyAlignment="1">
      <alignment vertical="top"/>
      <protection/>
    </xf>
    <xf numFmtId="0" fontId="39" fillId="0" borderId="0" xfId="28" applyNumberFormat="1" applyFont="1" applyFill="1" applyBorder="1" applyAlignment="1">
      <alignment horizontal="left" vertical="top"/>
      <protection/>
    </xf>
    <xf numFmtId="4" fontId="39" fillId="0" borderId="0" xfId="0" applyNumberFormat="1" applyFont="1" applyBorder="1" applyAlignment="1">
      <alignment horizontal="right" wrapText="1"/>
    </xf>
    <xf numFmtId="1" fontId="39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 wrapText="1"/>
    </xf>
    <xf numFmtId="4" fontId="4" fillId="46" borderId="0" xfId="0" applyNumberFormat="1" applyFont="1" applyFill="1" applyBorder="1" applyAlignment="1">
      <alignment/>
    </xf>
    <xf numFmtId="3" fontId="39" fillId="0" borderId="0" xfId="28" applyNumberFormat="1" applyFont="1" applyFill="1" applyBorder="1" applyAlignment="1">
      <alignment horizontal="center"/>
      <protection/>
    </xf>
    <xf numFmtId="0" fontId="39" fillId="0" borderId="0" xfId="0" applyFont="1" applyAlignment="1">
      <alignment wrapText="1"/>
    </xf>
    <xf numFmtId="0" fontId="4" fillId="0" borderId="0" xfId="28" applyNumberFormat="1" applyFont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46" borderId="0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top" wrapText="1"/>
    </xf>
    <xf numFmtId="0" fontId="4" fillId="46" borderId="0" xfId="0" applyFont="1" applyFill="1" applyBorder="1" applyAlignment="1">
      <alignment horizontal="center" wrapText="1"/>
    </xf>
    <xf numFmtId="3" fontId="4" fillId="46" borderId="0" xfId="0" applyNumberFormat="1" applyFont="1" applyFill="1" applyBorder="1" applyAlignment="1">
      <alignment horizontal="center" wrapText="1"/>
    </xf>
    <xf numFmtId="4" fontId="4" fillId="46" borderId="0" xfId="0" applyNumberFormat="1" applyFont="1" applyFill="1" applyBorder="1" applyAlignment="1">
      <alignment horizontal="center" wrapText="1"/>
    </xf>
    <xf numFmtId="3" fontId="39" fillId="46" borderId="0" xfId="0" applyNumberFormat="1" applyFont="1" applyFill="1" applyBorder="1" applyAlignment="1" applyProtection="1">
      <alignment horizontal="center" vertical="top"/>
      <protection/>
    </xf>
    <xf numFmtId="0" fontId="39" fillId="46" borderId="0" xfId="0" applyFont="1" applyFill="1" applyBorder="1" applyAlignment="1" applyProtection="1">
      <alignment horizontal="left" vertical="top" wrapText="1"/>
      <protection/>
    </xf>
    <xf numFmtId="3" fontId="39" fillId="46" borderId="0" xfId="0" applyNumberFormat="1" applyFont="1" applyFill="1" applyBorder="1" applyAlignment="1" applyProtection="1">
      <alignment horizontal="center"/>
      <protection/>
    </xf>
    <xf numFmtId="4" fontId="39" fillId="46" borderId="0" xfId="0" applyNumberFormat="1" applyFont="1" applyFill="1" applyBorder="1" applyAlignment="1" applyProtection="1">
      <alignment horizontal="right"/>
      <protection/>
    </xf>
    <xf numFmtId="0" fontId="39" fillId="46" borderId="0" xfId="0" applyFont="1" applyFill="1" applyBorder="1" applyAlignment="1" applyProtection="1">
      <alignment horizontal="right"/>
      <protection/>
    </xf>
    <xf numFmtId="0" fontId="39" fillId="46" borderId="0" xfId="0" applyFont="1" applyFill="1" applyAlignment="1">
      <alignment wrapText="1"/>
    </xf>
    <xf numFmtId="0" fontId="39" fillId="46" borderId="0" xfId="28" applyNumberFormat="1" applyFont="1" applyFill="1" applyBorder="1" applyAlignment="1">
      <alignment horizontal="center"/>
      <protection/>
    </xf>
    <xf numFmtId="3" fontId="39" fillId="46" borderId="0" xfId="28" applyNumberFormat="1" applyFont="1" applyFill="1" applyBorder="1" applyAlignment="1">
      <alignment horizontal="center" vertical="top"/>
      <protection/>
    </xf>
    <xf numFmtId="3" fontId="39" fillId="46" borderId="0" xfId="28" applyNumberFormat="1" applyFont="1" applyFill="1" applyBorder="1" applyAlignment="1">
      <alignment horizontal="center"/>
      <protection/>
    </xf>
    <xf numFmtId="4" fontId="39" fillId="46" borderId="0" xfId="28" applyNumberFormat="1" applyFont="1" applyFill="1" applyBorder="1" applyAlignment="1">
      <alignment horizontal="right"/>
      <protection/>
    </xf>
    <xf numFmtId="4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4" fontId="39" fillId="0" borderId="0" xfId="28" applyNumberFormat="1" applyFont="1" applyFill="1" applyBorder="1" applyAlignment="1">
      <alignment horizontal="right"/>
      <protection/>
    </xf>
    <xf numFmtId="0" fontId="39" fillId="0" borderId="0" xfId="0" applyFont="1" applyFill="1" applyBorder="1" applyAlignment="1">
      <alignment horizontal="right"/>
    </xf>
    <xf numFmtId="0" fontId="4" fillId="0" borderId="0" xfId="199" applyFont="1" applyFill="1" applyBorder="1" applyAlignment="1">
      <alignment horizontal="center" vertical="top"/>
      <protection/>
    </xf>
    <xf numFmtId="0" fontId="4" fillId="0" borderId="0" xfId="199" applyFont="1" applyFill="1" applyBorder="1" applyAlignment="1">
      <alignment wrapText="1"/>
      <protection/>
    </xf>
    <xf numFmtId="4" fontId="4" fillId="0" borderId="0" xfId="238" applyNumberFormat="1" applyFont="1" applyFill="1" applyBorder="1" applyProtection="1">
      <alignment/>
      <protection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4" fontId="4" fillId="0" borderId="0" xfId="238" applyNumberFormat="1" applyFont="1" applyFill="1" applyBorder="1" applyAlignment="1" applyProtection="1">
      <alignment wrapText="1"/>
      <protection/>
    </xf>
    <xf numFmtId="0" fontId="43" fillId="0" borderId="0" xfId="239" applyFont="1" applyBorder="1" applyProtection="1">
      <alignment/>
      <protection locked="0"/>
    </xf>
    <xf numFmtId="4" fontId="39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/>
    <xf numFmtId="4" fontId="4" fillId="0" borderId="0" xfId="0" applyNumberFormat="1" applyFont="1" applyBorder="1" applyProtection="1">
      <protection/>
    </xf>
    <xf numFmtId="4" fontId="4" fillId="0" borderId="0" xfId="0" applyNumberFormat="1" applyFont="1" applyFill="1" applyBorder="1" applyProtection="1">
      <protection/>
    </xf>
    <xf numFmtId="0" fontId="39" fillId="46" borderId="0" xfId="0" applyFont="1" applyFill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right"/>
      <protection/>
    </xf>
    <xf numFmtId="0" fontId="39" fillId="46" borderId="0" xfId="0" applyFont="1" applyFill="1" applyBorder="1" applyAlignment="1">
      <alignment horizontal="right"/>
    </xf>
    <xf numFmtId="0" fontId="39" fillId="46" borderId="0" xfId="0" applyFont="1" applyFill="1" applyAlignment="1">
      <alignment vertical="top" wrapText="1"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wrapText="1"/>
    </xf>
    <xf numFmtId="0" fontId="4" fillId="0" borderId="0" xfId="28" applyNumberFormat="1" applyFont="1" applyFill="1" applyBorder="1" applyAlignment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Protection="1">
      <protection/>
    </xf>
    <xf numFmtId="3" fontId="39" fillId="0" borderId="0" xfId="28" applyNumberFormat="1" applyFont="1" applyBorder="1" applyAlignment="1">
      <alignment horizontal="center" vertical="top"/>
      <protection/>
    </xf>
    <xf numFmtId="0" fontId="39" fillId="0" borderId="0" xfId="232" applyFont="1" applyBorder="1" applyAlignment="1" quotePrefix="1">
      <alignment vertical="top" wrapText="1"/>
      <protection/>
    </xf>
    <xf numFmtId="4" fontId="39" fillId="0" borderId="0" xfId="239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234" applyNumberFormat="1" applyFont="1" applyFill="1" applyBorder="1" applyAlignment="1">
      <alignment horizontal="right"/>
      <protection/>
    </xf>
    <xf numFmtId="4" fontId="4" fillId="0" borderId="0" xfId="238" applyNumberFormat="1" applyFont="1" applyFill="1" applyBorder="1" applyAlignment="1" applyProtection="1">
      <alignment horizontal="center" vertical="top"/>
      <protection/>
    </xf>
    <xf numFmtId="4" fontId="4" fillId="0" borderId="0" xfId="238" applyNumberFormat="1" applyFont="1" applyFill="1" applyBorder="1" applyAlignment="1" applyProtection="1">
      <alignment horizontal="right" wrapText="1"/>
      <protection locked="0"/>
    </xf>
    <xf numFmtId="0" fontId="39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>
      <alignment horizontal="center" vertical="top"/>
    </xf>
    <xf numFmtId="0" fontId="44" fillId="0" borderId="0" xfId="0" applyFont="1" applyBorder="1"/>
    <xf numFmtId="0" fontId="4" fillId="0" borderId="0" xfId="199" applyFont="1" applyFill="1" applyBorder="1" applyAlignment="1" applyProtection="1">
      <alignment horizontal="left" vertical="top" wrapText="1"/>
      <protection/>
    </xf>
    <xf numFmtId="49" fontId="4" fillId="0" borderId="0" xfId="199" applyNumberFormat="1" applyFont="1" applyFill="1" applyBorder="1" applyAlignment="1" applyProtection="1">
      <alignment horizontal="center"/>
      <protection/>
    </xf>
    <xf numFmtId="3" fontId="4" fillId="0" borderId="0" xfId="234" applyNumberFormat="1" applyFont="1" applyFill="1" applyBorder="1" applyAlignment="1">
      <alignment horizontal="center"/>
      <protection/>
    </xf>
    <xf numFmtId="4" fontId="45" fillId="0" borderId="0" xfId="28" applyNumberFormat="1" applyFont="1" applyFill="1" applyBorder="1" applyAlignment="1">
      <alignment horizontal="right" vertical="center"/>
      <protection/>
    </xf>
    <xf numFmtId="0" fontId="39" fillId="0" borderId="0" xfId="199" applyFont="1" applyFill="1" applyBorder="1" applyAlignment="1" applyProtection="1">
      <alignment horizontal="left" vertical="top" wrapText="1"/>
      <protection/>
    </xf>
    <xf numFmtId="0" fontId="44" fillId="0" borderId="0" xfId="0" applyFont="1" applyFill="1" applyBorder="1"/>
    <xf numFmtId="4" fontId="44" fillId="0" borderId="0" xfId="0" applyNumberFormat="1" applyFont="1" applyBorder="1" applyAlignment="1">
      <alignment horizontal="right"/>
    </xf>
    <xf numFmtId="4" fontId="44" fillId="0" borderId="0" xfId="28" applyNumberFormat="1" applyFont="1" applyFill="1" applyBorder="1" applyAlignment="1">
      <alignment horizontal="right"/>
      <protection/>
    </xf>
    <xf numFmtId="0" fontId="4" fillId="0" borderId="0" xfId="199" applyFont="1" applyFill="1" applyBorder="1" applyAlignment="1">
      <alignment horizontal="left" vertical="top" wrapText="1"/>
      <protection/>
    </xf>
    <xf numFmtId="2" fontId="4" fillId="0" borderId="0" xfId="199" applyNumberFormat="1" applyFont="1" applyFill="1" applyBorder="1" applyAlignment="1" applyProtection="1">
      <alignment horizontal="center"/>
      <protection hidden="1"/>
    </xf>
    <xf numFmtId="2" fontId="4" fillId="0" borderId="0" xfId="199" applyNumberFormat="1" applyFont="1" applyFill="1" applyBorder="1" applyAlignment="1" applyProtection="1">
      <alignment horizontal="left" wrapText="1"/>
      <protection hidden="1"/>
    </xf>
    <xf numFmtId="0" fontId="45" fillId="0" borderId="0" xfId="0" applyFont="1" applyBorder="1"/>
    <xf numFmtId="0" fontId="39" fillId="0" borderId="0" xfId="199" applyFont="1" applyFill="1" applyBorder="1" applyAlignment="1">
      <alignment horizontal="center"/>
      <protection/>
    </xf>
    <xf numFmtId="4" fontId="45" fillId="0" borderId="0" xfId="0" applyNumberFormat="1" applyFont="1" applyBorder="1" applyAlignment="1">
      <alignment horizontal="right"/>
    </xf>
    <xf numFmtId="3" fontId="4" fillId="0" borderId="0" xfId="238" applyNumberFormat="1" applyFont="1" applyFill="1" applyBorder="1" applyAlignment="1" applyProtection="1">
      <alignment horizontal="center" wrapText="1"/>
      <protection/>
    </xf>
    <xf numFmtId="4" fontId="45" fillId="0" borderId="0" xfId="28" applyNumberFormat="1" applyFont="1" applyFill="1" applyBorder="1" applyAlignment="1">
      <alignment horizontal="right"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39" fillId="0" borderId="0" xfId="0" applyNumberFormat="1" applyFont="1" applyBorder="1" applyAlignment="1">
      <alignment horizontal="right"/>
    </xf>
    <xf numFmtId="4" fontId="4" fillId="46" borderId="0" xfId="0" applyNumberFormat="1" applyFont="1" applyFill="1" applyBorder="1" applyAlignment="1">
      <alignment horizontal="right" wrapText="1"/>
    </xf>
    <xf numFmtId="4" fontId="4" fillId="46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 wrapText="1"/>
    </xf>
    <xf numFmtId="4" fontId="43" fillId="0" borderId="0" xfId="239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>
      <alignment horizontal="center" wrapText="1"/>
    </xf>
    <xf numFmtId="3" fontId="39" fillId="0" borderId="0" xfId="0" applyNumberFormat="1" applyFont="1" applyFill="1" applyBorder="1" applyAlignment="1">
      <alignment horizontal="center" wrapText="1"/>
    </xf>
    <xf numFmtId="3" fontId="39" fillId="0" borderId="0" xfId="199" applyNumberFormat="1" applyFont="1" applyFill="1" applyBorder="1" applyAlignment="1">
      <alignment horizontal="center"/>
      <protection/>
    </xf>
    <xf numFmtId="3" fontId="4" fillId="0" borderId="0" xfId="0" applyNumberFormat="1" applyFont="1" applyFill="1" applyBorder="1" applyAlignment="1">
      <alignment horizontal="center"/>
    </xf>
    <xf numFmtId="4" fontId="4" fillId="0" borderId="0" xfId="247" applyNumberFormat="1" applyFont="1" applyFill="1" applyBorder="1" applyAlignment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24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wrapText="1"/>
      <protection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0" xfId="238" applyNumberFormat="1" applyFont="1" applyBorder="1" applyAlignment="1" applyProtection="1">
      <alignment horizontal="left" vertical="top" wrapText="1"/>
      <protection/>
    </xf>
    <xf numFmtId="49" fontId="4" fillId="0" borderId="0" xfId="248" applyNumberFormat="1" applyFont="1" applyFill="1" applyBorder="1" applyAlignment="1" applyProtection="1">
      <alignment horizontal="center"/>
      <protection/>
    </xf>
    <xf numFmtId="4" fontId="4" fillId="0" borderId="0" xfId="234" applyNumberFormat="1" applyFont="1" applyFill="1" applyBorder="1" applyAlignment="1">
      <alignment horizontal="center"/>
      <protection/>
    </xf>
    <xf numFmtId="0" fontId="4" fillId="0" borderId="0" xfId="248" applyFont="1" applyFill="1" applyBorder="1" applyAlignment="1">
      <alignment vertical="top" wrapText="1"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0" fontId="4" fillId="0" borderId="0" xfId="28" applyNumberFormat="1" applyFont="1" applyBorder="1" applyAlignment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4" fillId="0" borderId="0" xfId="0" applyFont="1" applyBorder="1" applyAlignment="1">
      <alignment horizontal="center" vertical="top"/>
    </xf>
    <xf numFmtId="2" fontId="4" fillId="0" borderId="0" xfId="199" applyNumberFormat="1" applyFont="1" applyFill="1" applyBorder="1" applyAlignment="1" applyProtection="1">
      <alignment horizontal="center" vertical="top"/>
      <protection hidden="1"/>
    </xf>
    <xf numFmtId="0" fontId="39" fillId="0" borderId="0" xfId="199" applyFont="1" applyFill="1" applyBorder="1" applyAlignment="1" applyProtection="1">
      <alignment horizontal="center" vertical="top" wrapText="1"/>
      <protection hidden="1"/>
    </xf>
    <xf numFmtId="1" fontId="4" fillId="0" borderId="0" xfId="0" applyNumberFormat="1" applyFont="1" applyAlignment="1">
      <alignment horizontal="center"/>
    </xf>
    <xf numFmtId="3" fontId="4" fillId="0" borderId="0" xfId="28" applyNumberFormat="1" applyFont="1" applyAlignment="1" quotePrefix="1">
      <alignment horizontal="center" vertical="top"/>
      <protection/>
    </xf>
    <xf numFmtId="1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28" applyNumberFormat="1" applyFont="1" applyAlignment="1">
      <alignment horizontal="right"/>
      <protection/>
    </xf>
    <xf numFmtId="4" fontId="4" fillId="0" borderId="0" xfId="28" applyNumberFormat="1" applyFont="1">
      <alignment/>
      <protection/>
    </xf>
    <xf numFmtId="0" fontId="4" fillId="0" borderId="0" xfId="0" applyFont="1"/>
    <xf numFmtId="3" fontId="4" fillId="0" borderId="0" xfId="28" applyNumberFormat="1" applyFont="1" applyAlignment="1">
      <alignment horizontal="center" vertical="top"/>
      <protection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232" applyFont="1" applyAlignment="1">
      <alignment vertical="top" wrapText="1"/>
      <protection/>
    </xf>
    <xf numFmtId="0" fontId="4" fillId="0" borderId="0" xfId="28" applyFont="1" applyAlignment="1">
      <alignment horizontal="center"/>
      <protection/>
    </xf>
    <xf numFmtId="3" fontId="4" fillId="0" borderId="0" xfId="28" applyNumberFormat="1" applyFont="1" applyAlignment="1">
      <alignment horizontal="center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 quotePrefix="1">
      <alignment horizontal="center" vertical="top"/>
    </xf>
    <xf numFmtId="0" fontId="4" fillId="0" borderId="0" xfId="232" applyFont="1" applyAlignment="1" quotePrefix="1">
      <alignment vertical="top" wrapText="1"/>
      <protection/>
    </xf>
    <xf numFmtId="0" fontId="39" fillId="0" borderId="0" xfId="28" applyFont="1" applyAlignment="1">
      <alignment horizontal="center"/>
      <protection/>
    </xf>
    <xf numFmtId="0" fontId="4" fillId="0" borderId="0" xfId="28" applyFont="1" applyAlignment="1">
      <alignment vertical="top"/>
      <protection/>
    </xf>
    <xf numFmtId="4" fontId="4" fillId="0" borderId="0" xfId="238" applyNumberFormat="1" applyFont="1" applyAlignment="1">
      <alignment horizontal="center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 quotePrefix="1">
      <alignment horizontal="center"/>
    </xf>
    <xf numFmtId="0" fontId="4" fillId="0" borderId="0" xfId="0" applyFont="1" applyBorder="1"/>
    <xf numFmtId="3" fontId="39" fillId="0" borderId="0" xfId="0" applyNumberFormat="1" applyFont="1" applyBorder="1" applyAlignment="1">
      <alignment horizontal="right"/>
    </xf>
    <xf numFmtId="1" fontId="39" fillId="0" borderId="0" xfId="0" applyNumberFormat="1" applyFont="1" applyAlignment="1">
      <alignment horizontal="center"/>
    </xf>
    <xf numFmtId="3" fontId="39" fillId="0" borderId="0" xfId="28" applyNumberFormat="1" applyFont="1" applyAlignment="1">
      <alignment horizontal="center" vertical="top"/>
      <protection/>
    </xf>
    <xf numFmtId="0" fontId="39" fillId="0" borderId="0" xfId="232" applyFont="1" applyAlignment="1" quotePrefix="1">
      <alignment vertical="top" wrapText="1"/>
      <protection/>
    </xf>
    <xf numFmtId="4" fontId="39" fillId="0" borderId="0" xfId="238" applyNumberFormat="1" applyFont="1" applyAlignment="1">
      <alignment horizontal="center"/>
      <protection/>
    </xf>
    <xf numFmtId="3" fontId="39" fillId="0" borderId="0" xfId="0" applyNumberFormat="1" applyFont="1" applyAlignment="1">
      <alignment horizontal="center"/>
    </xf>
    <xf numFmtId="4" fontId="39" fillId="0" borderId="0" xfId="238" applyNumberFormat="1" applyFont="1" applyAlignment="1" applyProtection="1">
      <alignment horizontal="right" wrapText="1"/>
      <protection locked="0"/>
    </xf>
    <xf numFmtId="4" fontId="39" fillId="0" borderId="0" xfId="239" applyNumberFormat="1" applyFont="1">
      <alignment/>
      <protection/>
    </xf>
    <xf numFmtId="0" fontId="4" fillId="0" borderId="0" xfId="0" applyFont="1" applyAlignment="1">
      <alignment horizontal="center" wrapText="1"/>
    </xf>
    <xf numFmtId="0" fontId="39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wrapText="1"/>
    </xf>
    <xf numFmtId="4" fontId="4" fillId="0" borderId="0" xfId="238" applyNumberFormat="1" applyFont="1" applyAlignment="1">
      <alignment horizontal="left" vertical="top" wrapText="1"/>
      <protection/>
    </xf>
    <xf numFmtId="49" fontId="4" fillId="0" borderId="0" xfId="0" applyNumberFormat="1" applyFont="1" applyAlignment="1">
      <alignment horizontal="center"/>
    </xf>
    <xf numFmtId="4" fontId="4" fillId="0" borderId="0" xfId="237" applyNumberFormat="1" applyFont="1">
      <alignment/>
      <protection/>
    </xf>
    <xf numFmtId="4" fontId="4" fillId="0" borderId="0" xfId="234" applyFont="1" applyAlignment="1">
      <alignment/>
      <protection/>
    </xf>
    <xf numFmtId="4" fontId="4" fillId="0" borderId="0" xfId="238" applyNumberFormat="1" applyFont="1" applyAlignment="1">
      <alignment horizontal="center" vertical="top"/>
      <protection/>
    </xf>
    <xf numFmtId="1" fontId="4" fillId="0" borderId="0" xfId="238" applyNumberFormat="1" applyFont="1" applyAlignment="1">
      <alignment horizontal="center" wrapText="1"/>
      <protection/>
    </xf>
    <xf numFmtId="4" fontId="4" fillId="0" borderId="0" xfId="238" applyNumberFormat="1" applyFont="1" applyAlignment="1" applyProtection="1">
      <alignment horizontal="right" wrapText="1"/>
      <protection locked="0"/>
    </xf>
    <xf numFmtId="4" fontId="4" fillId="0" borderId="0" xfId="238" applyNumberFormat="1" applyFont="1" applyAlignment="1" applyProtection="1">
      <alignment wrapText="1"/>
      <protection locked="0"/>
    </xf>
    <xf numFmtId="4" fontId="4" fillId="0" borderId="0" xfId="238" applyNumberFormat="1" applyFont="1">
      <alignment/>
      <protection/>
    </xf>
    <xf numFmtId="0" fontId="4" fillId="0" borderId="0" xfId="0" applyFont="1" applyAlignment="1">
      <alignment horizontal="center" vertical="top" wrapText="1"/>
    </xf>
    <xf numFmtId="0" fontId="39" fillId="0" borderId="0" xfId="239" applyFont="1" applyAlignment="1">
      <alignment horizontal="center"/>
      <protection/>
    </xf>
    <xf numFmtId="0" fontId="4" fillId="0" borderId="0" xfId="239" applyFont="1" applyAlignment="1">
      <alignment vertical="top" wrapText="1"/>
      <protection/>
    </xf>
    <xf numFmtId="4" fontId="4" fillId="0" borderId="0" xfId="239" applyNumberFormat="1" applyFont="1" applyAlignment="1" applyProtection="1">
      <alignment horizontal="right"/>
      <protection locked="0"/>
    </xf>
    <xf numFmtId="0" fontId="4" fillId="0" borderId="0" xfId="246" applyFont="1">
      <alignment/>
      <protection/>
    </xf>
    <xf numFmtId="0" fontId="4" fillId="0" borderId="0" xfId="239" applyFont="1" applyAlignment="1">
      <alignment wrapText="1"/>
      <protection/>
    </xf>
    <xf numFmtId="0" fontId="4" fillId="0" borderId="0" xfId="239" applyFont="1" applyAlignment="1">
      <alignment horizontal="center"/>
      <protection/>
    </xf>
    <xf numFmtId="1" fontId="4" fillId="0" borderId="0" xfId="239" applyNumberFormat="1" applyFont="1" applyAlignment="1">
      <alignment horizontal="center"/>
      <protection/>
    </xf>
    <xf numFmtId="0" fontId="4" fillId="0" borderId="0" xfId="239" applyFont="1">
      <alignment/>
      <protection/>
    </xf>
    <xf numFmtId="0" fontId="4" fillId="0" borderId="0" xfId="239" applyFont="1" applyAlignment="1">
      <alignment horizontal="center" vertical="top"/>
      <protection/>
    </xf>
    <xf numFmtId="0" fontId="4" fillId="0" borderId="0" xfId="28" applyFont="1" applyAlignment="1">
      <alignment vertical="top" wrapText="1"/>
      <protection/>
    </xf>
    <xf numFmtId="1" fontId="4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center" wrapText="1"/>
    </xf>
    <xf numFmtId="1" fontId="39" fillId="0" borderId="0" xfId="0" applyNumberFormat="1" applyFont="1" applyBorder="1" applyAlignment="1">
      <alignment horizontal="center"/>
    </xf>
    <xf numFmtId="4" fontId="4" fillId="0" borderId="0" xfId="239" applyNumberFormat="1" applyFont="1" applyBorder="1" applyAlignment="1" applyProtection="1">
      <alignment horizontal="right" wrapText="1"/>
      <protection locked="0"/>
    </xf>
    <xf numFmtId="4" fontId="4" fillId="0" borderId="0" xfId="238" applyNumberFormat="1" applyFont="1" applyBorder="1">
      <alignment/>
      <protection/>
    </xf>
    <xf numFmtId="0" fontId="4" fillId="0" borderId="0" xfId="246" applyFont="1" applyBorder="1">
      <alignment/>
      <protection/>
    </xf>
    <xf numFmtId="0" fontId="4" fillId="0" borderId="0" xfId="239" applyFont="1" applyBorder="1">
      <alignment/>
      <protection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horizontal="right" wrapText="1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Border="1" applyAlignment="1">
      <alignment horizontal="right"/>
    </xf>
    <xf numFmtId="16" fontId="4" fillId="0" borderId="0" xfId="199" applyNumberFormat="1" applyFont="1" applyFill="1" applyBorder="1" applyAlignment="1">
      <alignment horizontal="center" vertical="top"/>
      <protection/>
    </xf>
  </cellXfs>
  <cellStyles count="2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Excel Built-in Excel Built-in Excel Built-in Excel Built-in Excel Built-in " xfId="22"/>
    <cellStyle name="kolona B" xfId="23"/>
    <cellStyle name="kolona E" xfId="24"/>
    <cellStyle name="kolona F" xfId="25"/>
    <cellStyle name="Normal 10 2" xfId="26"/>
    <cellStyle name="Normal 12 3 3" xfId="27"/>
    <cellStyle name="Normal 2" xfId="28"/>
    <cellStyle name="Normal 2 2" xfId="29"/>
    <cellStyle name="Normal 3" xfId="30"/>
    <cellStyle name="Normal 3 2" xfId="31"/>
    <cellStyle name="Normal 4" xfId="32"/>
    <cellStyle name="Normal 5" xfId="33"/>
    <cellStyle name="Normal 59" xfId="34"/>
    <cellStyle name="Normalno 2" xfId="35"/>
    <cellStyle name="Style 1" xfId="36"/>
    <cellStyle name="Zarez_REDUCIRANI TROŠKOVNIK - TEAM 1" xfId="37"/>
    <cellStyle name="20% - Accent1 3" xfId="38"/>
    <cellStyle name="20% - Accent1 2" xfId="39"/>
    <cellStyle name="20% - Accent2 3" xfId="40"/>
    <cellStyle name="20% - Accent2 2" xfId="41"/>
    <cellStyle name="20% - Accent3 3" xfId="42"/>
    <cellStyle name="20% - Accent3 2" xfId="43"/>
    <cellStyle name="20% - Accent4 3" xfId="44"/>
    <cellStyle name="20% - Accent4 2" xfId="45"/>
    <cellStyle name="20% - Accent5 3" xfId="46"/>
    <cellStyle name="20% - Accent5 2" xfId="47"/>
    <cellStyle name="20% - Accent6 3" xfId="48"/>
    <cellStyle name="20% - Accent6 2" xfId="49"/>
    <cellStyle name="20% - Isticanje1" xfId="50"/>
    <cellStyle name="20% - Isticanje2" xfId="51"/>
    <cellStyle name="20% - Isticanje3" xfId="52"/>
    <cellStyle name="20% - Isticanje4" xfId="53"/>
    <cellStyle name="20% - Isticanje4 2" xfId="54"/>
    <cellStyle name="20% - Isticanje5" xfId="55"/>
    <cellStyle name="20% - Isticanje5 2" xfId="56"/>
    <cellStyle name="20% - Isticanje6" xfId="57"/>
    <cellStyle name="40% - Accent1 3" xfId="58"/>
    <cellStyle name="40% - Accent1 2" xfId="59"/>
    <cellStyle name="40% - Accent2 3" xfId="60"/>
    <cellStyle name="40% - Accent2 2" xfId="61"/>
    <cellStyle name="40% - Accent3 3" xfId="62"/>
    <cellStyle name="40% - Accent3 2" xfId="63"/>
    <cellStyle name="40% - Accent4 3" xfId="64"/>
    <cellStyle name="40% - Accent4 2" xfId="65"/>
    <cellStyle name="40% - Accent5 3" xfId="66"/>
    <cellStyle name="40% - Accent5 2" xfId="67"/>
    <cellStyle name="40% - Accent6 3" xfId="68"/>
    <cellStyle name="40% - Accent6 2" xfId="69"/>
    <cellStyle name="40% - Isticanje2" xfId="70"/>
    <cellStyle name="40% - Isticanje3" xfId="71"/>
    <cellStyle name="40% - Isticanje4" xfId="72"/>
    <cellStyle name="40% - Isticanje4 2" xfId="73"/>
    <cellStyle name="40% - Isticanje5" xfId="74"/>
    <cellStyle name="40% - Isticanje6" xfId="75"/>
    <cellStyle name="40% - Isticanje6 2" xfId="76"/>
    <cellStyle name="40% - Naglasak1" xfId="77"/>
    <cellStyle name="60% - Accent1 3" xfId="78"/>
    <cellStyle name="60% - Accent1 2" xfId="79"/>
    <cellStyle name="60% - Accent2 3" xfId="80"/>
    <cellStyle name="60% - Accent2 2" xfId="81"/>
    <cellStyle name="60% - Accent3 3" xfId="82"/>
    <cellStyle name="60% - Accent3 2" xfId="83"/>
    <cellStyle name="60% - Accent4 3" xfId="84"/>
    <cellStyle name="60% - Accent4 2" xfId="85"/>
    <cellStyle name="60% - Accent5 3" xfId="86"/>
    <cellStyle name="60% - Accent5 2" xfId="87"/>
    <cellStyle name="60% - Accent6 3" xfId="88"/>
    <cellStyle name="60% - Accent6 2" xfId="89"/>
    <cellStyle name="60% - Isticanje1" xfId="90"/>
    <cellStyle name="60% - Isticanje2" xfId="91"/>
    <cellStyle name="60% - Isticanje3" xfId="92"/>
    <cellStyle name="60% - Isticanje4" xfId="93"/>
    <cellStyle name="60% - Isticanje5" xfId="94"/>
    <cellStyle name="60% - Isticanje6" xfId="95"/>
    <cellStyle name="Accent1 3" xfId="96"/>
    <cellStyle name="Accent1 2" xfId="97"/>
    <cellStyle name="Accent2 5" xfId="98"/>
    <cellStyle name="Accent2 2" xfId="99"/>
    <cellStyle name="Accent2 2 2" xfId="100"/>
    <cellStyle name="Accent2 3" xfId="101"/>
    <cellStyle name="Accent2 3 2" xfId="102"/>
    <cellStyle name="Accent2 4" xfId="103"/>
    <cellStyle name="Accent3 3" xfId="104"/>
    <cellStyle name="Accent3 2" xfId="105"/>
    <cellStyle name="Accent4 3" xfId="106"/>
    <cellStyle name="Accent4 2" xfId="107"/>
    <cellStyle name="Accent5 3" xfId="108"/>
    <cellStyle name="Accent5 2" xfId="109"/>
    <cellStyle name="Accent6 4" xfId="110"/>
    <cellStyle name="Accent6 2" xfId="111"/>
    <cellStyle name="Accent6 2 2" xfId="112"/>
    <cellStyle name="Accent6 3" xfId="113"/>
    <cellStyle name="Bad 3" xfId="114"/>
    <cellStyle name="Bad 2" xfId="115"/>
    <cellStyle name="Bilješka" xfId="116"/>
    <cellStyle name="Bilješka 2" xfId="117"/>
    <cellStyle name="Calculation 3" xfId="118"/>
    <cellStyle name="Calculation 2" xfId="119"/>
    <cellStyle name="Check Cell 3" xfId="120"/>
    <cellStyle name="Check Cell 2" xfId="121"/>
    <cellStyle name="Comma 2 3" xfId="122"/>
    <cellStyle name="Comma 2 2" xfId="123"/>
    <cellStyle name="Comma 3" xfId="124"/>
    <cellStyle name="Comma 3 2" xfId="125"/>
    <cellStyle name="Comma 4" xfId="126"/>
    <cellStyle name="Dobro" xfId="127"/>
    <cellStyle name="Euro" xfId="128"/>
    <cellStyle name="Euro 2" xfId="129"/>
    <cellStyle name="Explanatory Text 3" xfId="130"/>
    <cellStyle name="Explanatory Text 2" xfId="131"/>
    <cellStyle name="F2" xfId="132"/>
    <cellStyle name="F2 2" xfId="133"/>
    <cellStyle name="F3" xfId="134"/>
    <cellStyle name="F3 2" xfId="135"/>
    <cellStyle name="F4" xfId="136"/>
    <cellStyle name="F4 2" xfId="137"/>
    <cellStyle name="F5" xfId="138"/>
    <cellStyle name="F5 2" xfId="139"/>
    <cellStyle name="F6" xfId="140"/>
    <cellStyle name="F6 2" xfId="141"/>
    <cellStyle name="F7" xfId="142"/>
    <cellStyle name="F7 2" xfId="143"/>
    <cellStyle name="F8" xfId="144"/>
    <cellStyle name="F8 2" xfId="145"/>
    <cellStyle name="Good 3" xfId="146"/>
    <cellStyle name="Good 2" xfId="147"/>
    <cellStyle name="Heading 1 4" xfId="148"/>
    <cellStyle name="Heading 1 2" xfId="149"/>
    <cellStyle name="Heading 1 3" xfId="150"/>
    <cellStyle name="Heading 2 3" xfId="151"/>
    <cellStyle name="Heading 2 2" xfId="152"/>
    <cellStyle name="Heading 3 3" xfId="153"/>
    <cellStyle name="Heading 3 2" xfId="154"/>
    <cellStyle name="Heading 4 3" xfId="155"/>
    <cellStyle name="Heading 4 2" xfId="156"/>
    <cellStyle name="Heading1 1" xfId="157"/>
    <cellStyle name="Input 3" xfId="158"/>
    <cellStyle name="Input 2" xfId="159"/>
    <cellStyle name="Isticanje1" xfId="160"/>
    <cellStyle name="Isticanje2" xfId="161"/>
    <cellStyle name="Isticanje3" xfId="162"/>
    <cellStyle name="Isticanje4" xfId="163"/>
    <cellStyle name="Isticanje5" xfId="164"/>
    <cellStyle name="Isticanje6" xfId="165"/>
    <cellStyle name="Izlaz" xfId="166"/>
    <cellStyle name="Izračun" xfId="167"/>
    <cellStyle name="KPMG Heading 1" xfId="168"/>
    <cellStyle name="KPMG Heading 1 2" xfId="169"/>
    <cellStyle name="KPMG Heading 2" xfId="170"/>
    <cellStyle name="KPMG Heading 2 2" xfId="171"/>
    <cellStyle name="KPMG Heading 3" xfId="172"/>
    <cellStyle name="KPMG Heading 3 2" xfId="173"/>
    <cellStyle name="KPMG Heading 4" xfId="174"/>
    <cellStyle name="KPMG Heading 4 2" xfId="175"/>
    <cellStyle name="KPMG Normal" xfId="176"/>
    <cellStyle name="KPMG Normal Text" xfId="177"/>
    <cellStyle name="Linked Cell 3" xfId="178"/>
    <cellStyle name="Linked Cell 2" xfId="179"/>
    <cellStyle name="Loše" xfId="180"/>
    <cellStyle name="Naslov" xfId="181"/>
    <cellStyle name="Naslov 1" xfId="182"/>
    <cellStyle name="Naslov 2" xfId="183"/>
    <cellStyle name="Naslov 3" xfId="184"/>
    <cellStyle name="Naslov 4" xfId="185"/>
    <cellStyle name="Neutral 3" xfId="186"/>
    <cellStyle name="Neutral 2" xfId="187"/>
    <cellStyle name="Neutralno" xfId="188"/>
    <cellStyle name="Normal 2 4" xfId="189"/>
    <cellStyle name="Normal 2 2 3" xfId="190"/>
    <cellStyle name="Normal 2 2 2" xfId="191"/>
    <cellStyle name="Normal 2 3" xfId="192"/>
    <cellStyle name="Normal 2_20090511 Feasibility Benchmark za I draft_ver2(1).xls" xfId="193"/>
    <cellStyle name="Normal 3 3" xfId="194"/>
    <cellStyle name="Normal 4 3" xfId="195"/>
    <cellStyle name="Normal 4 2" xfId="196"/>
    <cellStyle name="Normal 5 2" xfId="197"/>
    <cellStyle name="Normal 6" xfId="198"/>
    <cellStyle name="Normal 7" xfId="199"/>
    <cellStyle name="Normal 8" xfId="200"/>
    <cellStyle name="Normal 9" xfId="201"/>
    <cellStyle name="Note 3" xfId="202"/>
    <cellStyle name="Note 2" xfId="203"/>
    <cellStyle name="Obično_Bilanca i NTI 30.11.2004." xfId="204"/>
    <cellStyle name="Output 3" xfId="205"/>
    <cellStyle name="Output 2" xfId="206"/>
    <cellStyle name="Percent 2" xfId="207"/>
    <cellStyle name="Percent 2 2" xfId="208"/>
    <cellStyle name="Percent 2 2 2" xfId="209"/>
    <cellStyle name="Percent 2 3" xfId="210"/>
    <cellStyle name="Percent 3" xfId="211"/>
    <cellStyle name="Percent 3 2" xfId="212"/>
    <cellStyle name="Percent 4" xfId="213"/>
    <cellStyle name="Percent 4 2" xfId="214"/>
    <cellStyle name="Povezana ćelija" xfId="215"/>
    <cellStyle name="Provjera ćelije" xfId="216"/>
    <cellStyle name="Result 1" xfId="217"/>
    <cellStyle name="Result2 1" xfId="218"/>
    <cellStyle name="Standard_Basis for Calculation" xfId="219"/>
    <cellStyle name="Tekst objašnjenja" xfId="220"/>
    <cellStyle name="Tekst upozorenja" xfId="221"/>
    <cellStyle name="Title 3" xfId="222"/>
    <cellStyle name="Title 2" xfId="223"/>
    <cellStyle name="Total 3" xfId="224"/>
    <cellStyle name="Total 2" xfId="225"/>
    <cellStyle name="Ukupni zbroj" xfId="226"/>
    <cellStyle name="Unos" xfId="227"/>
    <cellStyle name="Währung [0]_CASHFLOW" xfId="228"/>
    <cellStyle name="Währung_Basis for Calculation" xfId="229"/>
    <cellStyle name="Warning Text 3" xfId="230"/>
    <cellStyle name="Warning Text 2" xfId="231"/>
    <cellStyle name="Normal_Sheet1" xfId="232"/>
    <cellStyle name="kolona A" xfId="233"/>
    <cellStyle name="Normal1" xfId="234"/>
    <cellStyle name="Normal_14102211 BIZOVAC- Troškovnik komplet" xfId="235"/>
    <cellStyle name="Normal 33" xfId="236"/>
    <cellStyle name="Stil 1 3" xfId="237"/>
    <cellStyle name="Normalno 14 2" xfId="238"/>
    <cellStyle name="Normalno 10 2" xfId="239"/>
    <cellStyle name="Normal 10 2 2 2" xfId="240"/>
    <cellStyle name="Excel Built-in Excel Built-in Excel Built-in TableStyleLight1" xfId="241"/>
    <cellStyle name="Excel Built-in Normal" xfId="242"/>
    <cellStyle name="Normalno 4" xfId="243"/>
    <cellStyle name="Normal 13" xfId="244"/>
    <cellStyle name="Normalno 6" xfId="245"/>
    <cellStyle name="Normal 10 2 2 2 2" xfId="246"/>
    <cellStyle name="Normal 2 3 6 2 3" xfId="247"/>
    <cellStyle name="Normal 7 3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8"/>
  <sheetViews>
    <sheetView tabSelected="1" workbookViewId="0" topLeftCell="A1">
      <selection activeCell="N319" sqref="N319"/>
    </sheetView>
  </sheetViews>
  <sheetFormatPr defaultColWidth="9.140625" defaultRowHeight="12.75"/>
  <cols>
    <col min="1" max="1" width="10.00390625" style="108" bestFit="1" customWidth="1"/>
    <col min="2" max="2" width="5.7109375" style="13" bestFit="1" customWidth="1"/>
    <col min="3" max="3" width="57.28125" style="6" customWidth="1"/>
    <col min="4" max="4" width="3.7109375" style="1" bestFit="1" customWidth="1"/>
    <col min="5" max="5" width="4.8515625" style="17" bestFit="1" customWidth="1"/>
    <col min="6" max="6" width="9.28125" style="10" bestFit="1" customWidth="1"/>
    <col min="7" max="7" width="9.8515625" style="10" customWidth="1"/>
    <col min="8" max="8" width="11.57421875" style="8" customWidth="1"/>
    <col min="9" max="16384" width="9.140625" style="7" customWidth="1"/>
  </cols>
  <sheetData>
    <row r="1" spans="1:8" s="2" customFormat="1" ht="12.75">
      <c r="A1" s="105"/>
      <c r="B1" s="14"/>
      <c r="C1" s="3"/>
      <c r="D1" s="23"/>
      <c r="E1" s="46"/>
      <c r="F1" s="4"/>
      <c r="G1" s="4"/>
      <c r="H1" s="16"/>
    </row>
    <row r="2" spans="1:7" s="11" customFormat="1" ht="12.75">
      <c r="A2" s="105"/>
      <c r="B2" s="61"/>
      <c r="C2" s="25" t="s">
        <v>215</v>
      </c>
      <c r="D2" s="26"/>
      <c r="E2" s="47"/>
      <c r="F2" s="65" t="s">
        <v>216</v>
      </c>
      <c r="G2" s="150"/>
    </row>
    <row r="3" spans="1:7" s="2" customFormat="1" ht="12.75">
      <c r="A3" s="105"/>
      <c r="B3" s="14"/>
      <c r="C3" s="5" t="s">
        <v>217</v>
      </c>
      <c r="D3" s="23"/>
      <c r="E3" s="46"/>
      <c r="F3" s="60"/>
      <c r="G3" s="151"/>
    </row>
    <row r="4" spans="1:7" s="2" customFormat="1" ht="12.75">
      <c r="A4" s="105"/>
      <c r="B4" s="14"/>
      <c r="C4" s="5" t="s">
        <v>218</v>
      </c>
      <c r="D4" s="23"/>
      <c r="E4" s="46"/>
      <c r="F4" s="247"/>
      <c r="G4" s="248"/>
    </row>
    <row r="5" spans="1:7" s="2" customFormat="1" ht="12.75">
      <c r="A5" s="105"/>
      <c r="B5" s="14"/>
      <c r="C5" s="5" t="s">
        <v>219</v>
      </c>
      <c r="D5" s="23"/>
      <c r="E5" s="46"/>
      <c r="F5" s="60"/>
      <c r="G5" s="151"/>
    </row>
    <row r="6" spans="1:7" s="2" customFormat="1" ht="12.75">
      <c r="A6" s="105"/>
      <c r="B6" s="14"/>
      <c r="C6" s="3"/>
      <c r="D6" s="23"/>
      <c r="E6" s="46"/>
      <c r="F6" s="249"/>
      <c r="G6" s="248"/>
    </row>
    <row r="7" spans="1:8" s="2" customFormat="1" ht="22.5">
      <c r="A7" s="105"/>
      <c r="B7" s="14"/>
      <c r="C7" s="32" t="s">
        <v>221</v>
      </c>
      <c r="D7" s="66"/>
      <c r="E7" s="49"/>
      <c r="G7" s="152"/>
      <c r="H7" s="16"/>
    </row>
    <row r="8" spans="1:8" s="2" customFormat="1" ht="12.75">
      <c r="A8" s="105"/>
      <c r="B8" s="14"/>
      <c r="C8" s="32"/>
      <c r="D8" s="67"/>
      <c r="E8" s="47"/>
      <c r="F8" s="67"/>
      <c r="G8" s="65"/>
      <c r="H8" s="16"/>
    </row>
    <row r="9" spans="1:8" s="2" customFormat="1" ht="12.75">
      <c r="A9" s="105"/>
      <c r="B9" s="14"/>
      <c r="C9" s="31" t="s">
        <v>220</v>
      </c>
      <c r="D9" s="66"/>
      <c r="E9" s="49"/>
      <c r="F9" s="66"/>
      <c r="G9" s="152"/>
      <c r="H9" s="16"/>
    </row>
    <row r="10" spans="1:8" s="2" customFormat="1" ht="12.75">
      <c r="A10" s="105"/>
      <c r="B10" s="14"/>
      <c r="C10" s="31"/>
      <c r="D10" s="66"/>
      <c r="E10" s="49"/>
      <c r="F10" s="66"/>
      <c r="G10" s="152"/>
      <c r="H10" s="16"/>
    </row>
    <row r="11" spans="1:8" s="2" customFormat="1" ht="12.75">
      <c r="A11" s="105"/>
      <c r="B11" s="77" t="s">
        <v>8</v>
      </c>
      <c r="C11" s="77" t="s">
        <v>9</v>
      </c>
      <c r="D11" s="78" t="s">
        <v>10</v>
      </c>
      <c r="E11" s="79" t="s">
        <v>11</v>
      </c>
      <c r="F11" s="80" t="s">
        <v>12</v>
      </c>
      <c r="G11" s="153" t="s">
        <v>13</v>
      </c>
      <c r="H11" s="76" t="s">
        <v>29</v>
      </c>
    </row>
    <row r="12" spans="1:8" s="33" customFormat="1" ht="12.75">
      <c r="A12" s="106"/>
      <c r="B12" s="176"/>
      <c r="C12" s="71"/>
      <c r="D12" s="2"/>
      <c r="E12" s="50"/>
      <c r="F12" s="27"/>
      <c r="G12" s="27"/>
      <c r="H12" s="72"/>
    </row>
    <row r="13" spans="1:8" s="30" customFormat="1" ht="12.75">
      <c r="A13" s="107"/>
      <c r="B13" s="35"/>
      <c r="C13" s="63" t="s">
        <v>17</v>
      </c>
      <c r="D13" s="36"/>
      <c r="E13" s="37"/>
      <c r="F13" s="68"/>
      <c r="G13" s="154"/>
      <c r="H13" s="38"/>
    </row>
    <row r="14" spans="1:8" s="11" customFormat="1" ht="12.75">
      <c r="A14" s="105"/>
      <c r="B14" s="58"/>
      <c r="C14" s="64"/>
      <c r="D14" s="59"/>
      <c r="E14" s="69"/>
      <c r="F14" s="40"/>
      <c r="G14" s="40"/>
      <c r="H14" s="41"/>
    </row>
    <row r="15" spans="2:8" s="54" customFormat="1" ht="22.5">
      <c r="B15" s="81" t="s">
        <v>56</v>
      </c>
      <c r="C15" s="86" t="s">
        <v>57</v>
      </c>
      <c r="D15" s="87"/>
      <c r="E15" s="83"/>
      <c r="F15" s="84"/>
      <c r="G15" s="84"/>
      <c r="H15" s="85"/>
    </row>
    <row r="16" spans="2:8" s="119" customFormat="1" ht="12.75">
      <c r="B16" s="114"/>
      <c r="C16" s="115"/>
      <c r="D16" s="116"/>
      <c r="E16" s="92"/>
      <c r="F16" s="117"/>
      <c r="G16" s="117"/>
      <c r="H16" s="118"/>
    </row>
    <row r="17" spans="1:8" s="11" customFormat="1" ht="12.75">
      <c r="A17" s="131"/>
      <c r="B17" s="120"/>
      <c r="C17" s="121" t="s">
        <v>151</v>
      </c>
      <c r="D17" s="43"/>
      <c r="E17" s="49"/>
      <c r="F17" s="45"/>
      <c r="G17" s="122"/>
      <c r="H17" s="41"/>
    </row>
    <row r="18" spans="1:8" s="11" customFormat="1" ht="12.75">
      <c r="A18" s="131"/>
      <c r="B18" s="120"/>
      <c r="C18" s="121"/>
      <c r="D18" s="43"/>
      <c r="E18" s="49"/>
      <c r="F18" s="45"/>
      <c r="G18" s="122"/>
      <c r="H18" s="41"/>
    </row>
    <row r="19" spans="1:8" s="181" customFormat="1" ht="22.5">
      <c r="A19" s="169"/>
      <c r="B19" s="182" t="s">
        <v>4</v>
      </c>
      <c r="C19" s="183" t="s">
        <v>189</v>
      </c>
      <c r="D19" s="184" t="s">
        <v>0</v>
      </c>
      <c r="E19" s="185">
        <v>5</v>
      </c>
      <c r="F19" s="186"/>
      <c r="G19" s="187">
        <f>$E19*F19</f>
        <v>0</v>
      </c>
      <c r="H19" s="20"/>
    </row>
    <row r="20" spans="1:8" s="188" customFormat="1" ht="12.75">
      <c r="A20" s="206"/>
      <c r="B20" s="189"/>
      <c r="C20" s="190"/>
      <c r="D20" s="184"/>
      <c r="E20" s="185"/>
      <c r="F20" s="191"/>
      <c r="G20" s="192"/>
      <c r="H20" s="20"/>
    </row>
    <row r="21" spans="1:8" s="188" customFormat="1" ht="45">
      <c r="A21" s="206"/>
      <c r="B21" s="182" t="s">
        <v>5</v>
      </c>
      <c r="C21" s="193" t="s">
        <v>36</v>
      </c>
      <c r="D21" s="194" t="s">
        <v>0</v>
      </c>
      <c r="E21" s="195">
        <v>5</v>
      </c>
      <c r="F21" s="186"/>
      <c r="G21" s="187">
        <f>$E21*F21</f>
        <v>0</v>
      </c>
      <c r="H21" s="20"/>
    </row>
    <row r="22" spans="1:8" s="188" customFormat="1" ht="12.75">
      <c r="A22" s="206"/>
      <c r="B22" s="189"/>
      <c r="C22" s="193"/>
      <c r="D22" s="194"/>
      <c r="E22" s="195"/>
      <c r="F22" s="186"/>
      <c r="G22" s="187"/>
      <c r="H22" s="20"/>
    </row>
    <row r="23" spans="1:8" s="188" customFormat="1" ht="33.75">
      <c r="A23" s="206"/>
      <c r="B23" s="182" t="s">
        <v>6</v>
      </c>
      <c r="C23" s="196" t="s">
        <v>32</v>
      </c>
      <c r="D23" s="184"/>
      <c r="E23" s="185"/>
      <c r="F23" s="191"/>
      <c r="G23" s="192"/>
      <c r="H23" s="20"/>
    </row>
    <row r="24" spans="1:8" s="188" customFormat="1" ht="12.75">
      <c r="A24" s="206"/>
      <c r="B24" s="182"/>
      <c r="C24" s="197" t="s">
        <v>176</v>
      </c>
      <c r="D24" s="184" t="s">
        <v>2</v>
      </c>
      <c r="E24" s="185">
        <v>12</v>
      </c>
      <c r="F24" s="186"/>
      <c r="G24" s="187">
        <f aca="true" t="shared" si="0" ref="G24:G29">$E24*F24</f>
        <v>0</v>
      </c>
      <c r="H24" s="20" t="s">
        <v>141</v>
      </c>
    </row>
    <row r="25" spans="1:8" s="188" customFormat="1" ht="12.75">
      <c r="A25" s="206"/>
      <c r="C25" s="197" t="s">
        <v>177</v>
      </c>
      <c r="D25" s="184" t="s">
        <v>2</v>
      </c>
      <c r="E25" s="185">
        <v>20</v>
      </c>
      <c r="F25" s="186"/>
      <c r="G25" s="187">
        <f t="shared" si="0"/>
        <v>0</v>
      </c>
      <c r="H25" s="20"/>
    </row>
    <row r="26" spans="1:8" s="188" customFormat="1" ht="12.75">
      <c r="A26" s="206"/>
      <c r="C26" s="197" t="s">
        <v>178</v>
      </c>
      <c r="D26" s="184" t="s">
        <v>2</v>
      </c>
      <c r="E26" s="185">
        <v>40</v>
      </c>
      <c r="F26" s="186"/>
      <c r="G26" s="187">
        <f t="shared" si="0"/>
        <v>0</v>
      </c>
      <c r="H26" s="20"/>
    </row>
    <row r="27" spans="1:8" s="188" customFormat="1" ht="12.75">
      <c r="A27" s="206"/>
      <c r="B27" s="182"/>
      <c r="C27" s="197" t="s">
        <v>179</v>
      </c>
      <c r="D27" s="184" t="s">
        <v>2</v>
      </c>
      <c r="E27" s="185">
        <v>40</v>
      </c>
      <c r="F27" s="186"/>
      <c r="G27" s="187">
        <f t="shared" si="0"/>
        <v>0</v>
      </c>
      <c r="H27" s="20"/>
    </row>
    <row r="28" spans="1:8" s="188" customFormat="1" ht="12.75">
      <c r="A28" s="206"/>
      <c r="B28" s="182"/>
      <c r="C28" s="197" t="s">
        <v>35</v>
      </c>
      <c r="D28" s="184" t="s">
        <v>2</v>
      </c>
      <c r="E28" s="185">
        <v>20</v>
      </c>
      <c r="F28" s="186"/>
      <c r="G28" s="187">
        <f t="shared" si="0"/>
        <v>0</v>
      </c>
      <c r="H28" s="20"/>
    </row>
    <row r="29" spans="1:8" s="188" customFormat="1" ht="12.75">
      <c r="A29" s="206"/>
      <c r="B29" s="182"/>
      <c r="C29" s="197" t="s">
        <v>33</v>
      </c>
      <c r="D29" s="184" t="s">
        <v>2</v>
      </c>
      <c r="E29" s="185">
        <v>20</v>
      </c>
      <c r="F29" s="186"/>
      <c r="G29" s="187">
        <f t="shared" si="0"/>
        <v>0</v>
      </c>
      <c r="H29" s="20"/>
    </row>
    <row r="30" spans="1:8" s="188" customFormat="1" ht="12.75">
      <c r="A30" s="206"/>
      <c r="B30" s="198"/>
      <c r="C30" s="193"/>
      <c r="D30" s="184"/>
      <c r="E30" s="185"/>
      <c r="F30" s="191"/>
      <c r="G30" s="192"/>
      <c r="H30" s="206"/>
    </row>
    <row r="31" spans="1:8" s="188" customFormat="1" ht="45">
      <c r="A31" s="206"/>
      <c r="B31" s="182" t="s">
        <v>7</v>
      </c>
      <c r="C31" s="193" t="s">
        <v>34</v>
      </c>
      <c r="D31" s="194" t="s">
        <v>0</v>
      </c>
      <c r="E31" s="195">
        <v>40</v>
      </c>
      <c r="F31" s="186"/>
      <c r="G31" s="187">
        <f>$E31*F31</f>
        <v>0</v>
      </c>
      <c r="H31" s="20"/>
    </row>
    <row r="32" spans="1:8" s="188" customFormat="1" ht="12.75">
      <c r="A32" s="206"/>
      <c r="B32" s="182"/>
      <c r="C32" s="193"/>
      <c r="D32" s="184"/>
      <c r="E32" s="185"/>
      <c r="F32" s="191"/>
      <c r="G32" s="192"/>
      <c r="H32" s="20"/>
    </row>
    <row r="33" spans="1:8" s="188" customFormat="1" ht="56.25">
      <c r="A33" s="206"/>
      <c r="B33" s="199" t="s">
        <v>14</v>
      </c>
      <c r="C33" s="193" t="s">
        <v>142</v>
      </c>
      <c r="D33" s="184"/>
      <c r="E33" s="185"/>
      <c r="F33" s="191"/>
      <c r="G33" s="192"/>
      <c r="H33" s="206"/>
    </row>
    <row r="34" spans="1:8" s="188" customFormat="1" ht="12.75">
      <c r="A34" s="206"/>
      <c r="B34" s="182"/>
      <c r="C34" s="200" t="s">
        <v>188</v>
      </c>
      <c r="D34" s="184" t="s">
        <v>1</v>
      </c>
      <c r="E34" s="185">
        <v>1</v>
      </c>
      <c r="F34" s="186"/>
      <c r="G34" s="187"/>
      <c r="H34" s="206"/>
    </row>
    <row r="35" spans="1:8" s="188" customFormat="1" ht="12.75">
      <c r="A35" s="206"/>
      <c r="B35" s="198"/>
      <c r="C35" s="200" t="s">
        <v>204</v>
      </c>
      <c r="D35" s="184" t="s">
        <v>1</v>
      </c>
      <c r="E35" s="185">
        <v>1</v>
      </c>
      <c r="F35" s="191"/>
      <c r="G35" s="192"/>
      <c r="H35" s="206"/>
    </row>
    <row r="36" spans="1:8" s="188" customFormat="1" ht="12.75">
      <c r="A36" s="206"/>
      <c r="C36" s="200" t="s">
        <v>41</v>
      </c>
      <c r="D36" s="184" t="s">
        <v>1</v>
      </c>
      <c r="E36" s="185">
        <v>3</v>
      </c>
      <c r="F36" s="186"/>
      <c r="G36" s="187"/>
      <c r="H36" s="206"/>
    </row>
    <row r="37" spans="1:8" s="188" customFormat="1" ht="22.5">
      <c r="A37" s="206"/>
      <c r="B37" s="198"/>
      <c r="C37" s="200" t="s">
        <v>43</v>
      </c>
      <c r="D37" s="184" t="s">
        <v>1</v>
      </c>
      <c r="E37" s="185">
        <v>1</v>
      </c>
      <c r="F37" s="186"/>
      <c r="G37" s="187"/>
      <c r="H37" s="206"/>
    </row>
    <row r="38" spans="1:8" s="188" customFormat="1" ht="12.75">
      <c r="A38" s="206"/>
      <c r="B38" s="198"/>
      <c r="C38" s="200" t="s">
        <v>203</v>
      </c>
      <c r="D38" s="184" t="s">
        <v>1</v>
      </c>
      <c r="E38" s="185">
        <v>3</v>
      </c>
      <c r="F38" s="191"/>
      <c r="G38" s="192"/>
      <c r="H38" s="206"/>
    </row>
    <row r="39" spans="1:8" s="188" customFormat="1" ht="12.75">
      <c r="A39" s="206"/>
      <c r="C39" s="200" t="s">
        <v>143</v>
      </c>
      <c r="D39" s="184" t="s">
        <v>1</v>
      </c>
      <c r="E39" s="185">
        <v>9</v>
      </c>
      <c r="F39" s="186"/>
      <c r="G39" s="187"/>
      <c r="H39" s="206"/>
    </row>
    <row r="40" spans="1:8" s="188" customFormat="1" ht="12.75">
      <c r="A40" s="206"/>
      <c r="B40" s="198"/>
      <c r="C40" s="200" t="s">
        <v>144</v>
      </c>
      <c r="D40" s="184" t="s">
        <v>1</v>
      </c>
      <c r="E40" s="185">
        <v>2</v>
      </c>
      <c r="F40" s="191"/>
      <c r="G40" s="192"/>
      <c r="H40" s="206"/>
    </row>
    <row r="41" spans="1:8" s="188" customFormat="1" ht="22.5">
      <c r="A41" s="206"/>
      <c r="B41" s="198"/>
      <c r="C41" s="200" t="s">
        <v>42</v>
      </c>
      <c r="D41" s="184" t="s">
        <v>1</v>
      </c>
      <c r="E41" s="185">
        <v>1</v>
      </c>
      <c r="F41" s="191"/>
      <c r="G41" s="192"/>
      <c r="H41" s="206"/>
    </row>
    <row r="42" spans="1:8" s="188" customFormat="1" ht="12.75">
      <c r="A42" s="206"/>
      <c r="B42" s="198"/>
      <c r="C42" s="200" t="s">
        <v>145</v>
      </c>
      <c r="D42" s="184" t="s">
        <v>1</v>
      </c>
      <c r="E42" s="185">
        <v>3</v>
      </c>
      <c r="F42" s="191"/>
      <c r="G42" s="192"/>
      <c r="H42" s="206"/>
    </row>
    <row r="43" spans="1:8" s="188" customFormat="1" ht="12.75">
      <c r="A43" s="206"/>
      <c r="B43" s="198"/>
      <c r="C43" s="200" t="s">
        <v>30</v>
      </c>
      <c r="D43" s="184" t="s">
        <v>1</v>
      </c>
      <c r="E43" s="185">
        <v>1</v>
      </c>
      <c r="F43" s="191"/>
      <c r="G43" s="192"/>
      <c r="H43" s="206"/>
    </row>
    <row r="44" spans="1:8" s="188" customFormat="1" ht="12.75">
      <c r="A44" s="206"/>
      <c r="B44" s="198"/>
      <c r="C44" s="200" t="s">
        <v>37</v>
      </c>
      <c r="D44" s="184" t="s">
        <v>1</v>
      </c>
      <c r="E44" s="185">
        <v>1</v>
      </c>
      <c r="F44" s="191"/>
      <c r="G44" s="192"/>
      <c r="H44" s="206"/>
    </row>
    <row r="45" spans="1:8" s="188" customFormat="1" ht="22.5">
      <c r="A45" s="206"/>
      <c r="B45" s="198"/>
      <c r="C45" s="200" t="s">
        <v>180</v>
      </c>
      <c r="D45" s="184" t="s">
        <v>1</v>
      </c>
      <c r="E45" s="185">
        <v>1</v>
      </c>
      <c r="F45" s="191"/>
      <c r="G45" s="192"/>
      <c r="H45" s="206"/>
    </row>
    <row r="46" spans="1:8" s="188" customFormat="1" ht="12.75">
      <c r="A46" s="206"/>
      <c r="B46" s="198"/>
      <c r="C46" s="200" t="s">
        <v>146</v>
      </c>
      <c r="D46" s="184" t="s">
        <v>1</v>
      </c>
      <c r="E46" s="185">
        <v>8</v>
      </c>
      <c r="F46" s="191"/>
      <c r="G46" s="192"/>
      <c r="H46" s="206"/>
    </row>
    <row r="47" spans="1:8" s="188" customFormat="1" ht="45">
      <c r="A47" s="206"/>
      <c r="B47" s="198"/>
      <c r="C47" s="193" t="s">
        <v>31</v>
      </c>
      <c r="D47" s="184" t="s">
        <v>0</v>
      </c>
      <c r="E47" s="185">
        <v>1</v>
      </c>
      <c r="F47" s="186"/>
      <c r="G47" s="187"/>
      <c r="H47" s="206"/>
    </row>
    <row r="48" spans="1:8" s="188" customFormat="1" ht="12.75">
      <c r="A48" s="206"/>
      <c r="B48" s="198"/>
      <c r="C48" s="200" t="s">
        <v>84</v>
      </c>
      <c r="D48" s="184" t="s">
        <v>0</v>
      </c>
      <c r="E48" s="185">
        <v>5</v>
      </c>
      <c r="F48" s="186"/>
      <c r="G48" s="187">
        <f>$E48*F48</f>
        <v>0</v>
      </c>
      <c r="H48" s="206"/>
    </row>
    <row r="49" spans="1:8" s="188" customFormat="1" ht="12.75">
      <c r="A49" s="206"/>
      <c r="B49" s="198"/>
      <c r="C49" s="200"/>
      <c r="D49" s="184"/>
      <c r="E49" s="185"/>
      <c r="F49" s="186"/>
      <c r="G49" s="187"/>
      <c r="H49" s="206"/>
    </row>
    <row r="50" spans="1:8" s="188" customFormat="1" ht="22.5">
      <c r="A50" s="206"/>
      <c r="B50" s="182" t="s">
        <v>15</v>
      </c>
      <c r="C50" s="200" t="s">
        <v>147</v>
      </c>
      <c r="D50" s="184" t="s">
        <v>0</v>
      </c>
      <c r="E50" s="185">
        <v>5</v>
      </c>
      <c r="F50" s="186"/>
      <c r="G50" s="187">
        <f>$E50*F50</f>
        <v>0</v>
      </c>
      <c r="H50" s="206"/>
    </row>
    <row r="51" spans="1:8" s="188" customFormat="1" ht="12.75">
      <c r="A51" s="206"/>
      <c r="B51" s="198"/>
      <c r="C51" s="200"/>
      <c r="D51" s="184"/>
      <c r="E51" s="185"/>
      <c r="F51" s="186"/>
      <c r="G51" s="187"/>
      <c r="H51" s="206"/>
    </row>
    <row r="52" spans="1:8" s="188" customFormat="1" ht="33.75">
      <c r="A52" s="206"/>
      <c r="B52" s="189" t="s">
        <v>16</v>
      </c>
      <c r="C52" s="200" t="s">
        <v>148</v>
      </c>
      <c r="D52" s="184" t="s">
        <v>0</v>
      </c>
      <c r="E52" s="185">
        <v>5</v>
      </c>
      <c r="F52" s="186"/>
      <c r="G52" s="187">
        <f>$E52*F52</f>
        <v>0</v>
      </c>
      <c r="H52" s="206"/>
    </row>
    <row r="53" spans="1:8" s="188" customFormat="1" ht="12.75">
      <c r="A53" s="206"/>
      <c r="B53" s="182"/>
      <c r="C53" s="200"/>
      <c r="D53" s="184"/>
      <c r="E53" s="185"/>
      <c r="F53" s="186"/>
      <c r="G53" s="187"/>
      <c r="H53" s="206"/>
    </row>
    <row r="54" spans="1:8" s="188" customFormat="1" ht="33.75">
      <c r="A54" s="206"/>
      <c r="B54" s="198" t="s">
        <v>18</v>
      </c>
      <c r="C54" s="193" t="s">
        <v>149</v>
      </c>
      <c r="D54" s="184" t="s">
        <v>0</v>
      </c>
      <c r="E54" s="185">
        <v>5</v>
      </c>
      <c r="F54" s="186"/>
      <c r="G54" s="187">
        <f>$E54*F54</f>
        <v>0</v>
      </c>
      <c r="H54" s="20"/>
    </row>
    <row r="55" spans="1:8" s="188" customFormat="1" ht="12.75">
      <c r="A55" s="206"/>
      <c r="B55" s="198"/>
      <c r="C55" s="193"/>
      <c r="D55" s="184"/>
      <c r="E55" s="185"/>
      <c r="F55" s="186"/>
      <c r="G55" s="187"/>
      <c r="H55" s="20"/>
    </row>
    <row r="56" spans="1:8" s="188" customFormat="1" ht="33.75">
      <c r="A56" s="206"/>
      <c r="B56" s="189" t="s">
        <v>19</v>
      </c>
      <c r="C56" s="193" t="s">
        <v>39</v>
      </c>
      <c r="D56" s="184" t="s">
        <v>0</v>
      </c>
      <c r="E56" s="185">
        <v>25</v>
      </c>
      <c r="F56" s="186"/>
      <c r="G56" s="187">
        <f>$E56*F56</f>
        <v>0</v>
      </c>
      <c r="H56" s="20"/>
    </row>
    <row r="57" spans="1:8" s="188" customFormat="1" ht="12.75">
      <c r="A57" s="206"/>
      <c r="B57" s="189"/>
      <c r="C57" s="193"/>
      <c r="D57" s="184"/>
      <c r="E57" s="185"/>
      <c r="F57" s="186"/>
      <c r="G57" s="187"/>
      <c r="H57" s="20"/>
    </row>
    <row r="58" spans="1:8" s="188" customFormat="1" ht="22.5">
      <c r="A58" s="206"/>
      <c r="B58" s="189" t="s">
        <v>20</v>
      </c>
      <c r="C58" s="193" t="s">
        <v>40</v>
      </c>
      <c r="D58" s="184" t="s">
        <v>0</v>
      </c>
      <c r="E58" s="185">
        <v>5</v>
      </c>
      <c r="F58" s="186"/>
      <c r="G58" s="187">
        <f>$E58*F58</f>
        <v>0</v>
      </c>
      <c r="H58" s="20"/>
    </row>
    <row r="59" spans="1:8" s="181" customFormat="1" ht="12.75">
      <c r="A59" s="169"/>
      <c r="B59" s="189"/>
      <c r="C59" s="190"/>
      <c r="D59" s="184"/>
      <c r="E59" s="185"/>
      <c r="F59" s="186"/>
      <c r="G59" s="187"/>
      <c r="H59" s="20"/>
    </row>
    <row r="60" spans="1:8" s="181" customFormat="1" ht="12.75">
      <c r="A60" s="169"/>
      <c r="B60" s="189" t="s">
        <v>21</v>
      </c>
      <c r="C60" s="190" t="s">
        <v>150</v>
      </c>
      <c r="D60" s="184" t="s">
        <v>0</v>
      </c>
      <c r="E60" s="185">
        <v>5</v>
      </c>
      <c r="F60" s="186"/>
      <c r="G60" s="187">
        <f>$E60*F60</f>
        <v>0</v>
      </c>
      <c r="H60" s="20"/>
    </row>
    <row r="61" spans="1:8" s="181" customFormat="1" ht="12.75">
      <c r="A61" s="169"/>
      <c r="B61" s="189"/>
      <c r="C61" s="190"/>
      <c r="D61" s="184"/>
      <c r="E61" s="185"/>
      <c r="F61" s="186"/>
      <c r="G61" s="187"/>
      <c r="H61" s="20"/>
    </row>
    <row r="62" spans="1:8" s="181" customFormat="1" ht="33.75">
      <c r="A62" s="169"/>
      <c r="B62" s="189" t="s">
        <v>22</v>
      </c>
      <c r="C62" s="55" t="s">
        <v>138</v>
      </c>
      <c r="D62" s="201"/>
      <c r="E62" s="195"/>
      <c r="F62" s="186"/>
      <c r="G62" s="187"/>
      <c r="H62" s="20"/>
    </row>
    <row r="63" spans="1:8" s="181" customFormat="1" ht="12.75">
      <c r="A63" s="169"/>
      <c r="B63" s="189"/>
      <c r="C63" s="56" t="s">
        <v>24</v>
      </c>
      <c r="D63" s="201"/>
      <c r="E63" s="195"/>
      <c r="F63" s="186"/>
      <c r="G63" s="187"/>
      <c r="H63" s="20"/>
    </row>
    <row r="64" spans="1:8" s="188" customFormat="1" ht="12.75">
      <c r="A64" s="206"/>
      <c r="B64" s="198"/>
      <c r="C64" s="6" t="s">
        <v>25</v>
      </c>
      <c r="D64" s="184"/>
      <c r="E64" s="185"/>
      <c r="F64" s="191"/>
      <c r="G64" s="192"/>
      <c r="H64" s="20"/>
    </row>
    <row r="65" spans="1:8" s="181" customFormat="1" ht="12.75">
      <c r="A65" s="169"/>
      <c r="B65" s="189"/>
      <c r="C65" s="57" t="s">
        <v>26</v>
      </c>
      <c r="D65" s="201"/>
      <c r="E65" s="195"/>
      <c r="F65" s="186"/>
      <c r="G65" s="187"/>
      <c r="H65" s="20"/>
    </row>
    <row r="66" spans="1:8" s="181" customFormat="1" ht="12.75">
      <c r="A66" s="169"/>
      <c r="B66" s="189"/>
      <c r="C66" s="57" t="s">
        <v>27</v>
      </c>
      <c r="D66" s="201"/>
      <c r="E66" s="195"/>
      <c r="F66" s="186"/>
      <c r="G66" s="187"/>
      <c r="H66" s="20"/>
    </row>
    <row r="67" spans="1:8" s="181" customFormat="1" ht="12.75">
      <c r="A67" s="169"/>
      <c r="B67" s="189"/>
      <c r="C67" s="57" t="s">
        <v>119</v>
      </c>
      <c r="H67" s="20"/>
    </row>
    <row r="68" spans="1:8" s="181" customFormat="1" ht="12.75">
      <c r="A68" s="169"/>
      <c r="B68" s="189"/>
      <c r="C68" s="57" t="s">
        <v>28</v>
      </c>
      <c r="D68" s="203"/>
      <c r="E68" s="185"/>
      <c r="F68" s="186"/>
      <c r="G68" s="187"/>
      <c r="H68" s="20"/>
    </row>
    <row r="69" spans="1:8" s="181" customFormat="1" ht="12.75">
      <c r="A69" s="169"/>
      <c r="B69" s="189"/>
      <c r="C69" s="158" t="s">
        <v>84</v>
      </c>
      <c r="D69" s="203" t="s">
        <v>0</v>
      </c>
      <c r="E69" s="185">
        <v>5</v>
      </c>
      <c r="F69" s="186"/>
      <c r="G69" s="187">
        <f>$E69*F69</f>
        <v>0</v>
      </c>
      <c r="H69" s="20"/>
    </row>
    <row r="70" spans="1:8" s="2" customFormat="1" ht="12.75">
      <c r="A70" s="131"/>
      <c r="B70" s="22"/>
      <c r="C70" s="6"/>
      <c r="D70" s="1"/>
      <c r="E70" s="17"/>
      <c r="F70" s="10"/>
      <c r="G70" s="10"/>
      <c r="H70" s="20"/>
    </row>
    <row r="71" spans="1:8" s="11" customFormat="1" ht="12.75">
      <c r="A71" s="109"/>
      <c r="B71" s="132"/>
      <c r="C71" s="70" t="str">
        <f>CONCATENATE("UKUPNO ",C17,)</f>
        <v>UKUPNO Zamjena KPO ormara Amfore</v>
      </c>
      <c r="D71" s="62"/>
      <c r="E71" s="49"/>
      <c r="F71" s="40"/>
      <c r="G71" s="45">
        <f>SUM(G17:G70)</f>
        <v>0</v>
      </c>
      <c r="H71" s="41"/>
    </row>
    <row r="72" spans="1:8" s="119" customFormat="1" ht="12.75">
      <c r="A72" s="109"/>
      <c r="B72" s="114"/>
      <c r="C72" s="115"/>
      <c r="D72" s="116"/>
      <c r="E72" s="92"/>
      <c r="F72" s="117"/>
      <c r="G72" s="117"/>
      <c r="H72" s="118"/>
    </row>
    <row r="73" spans="2:8" s="54" customFormat="1" ht="22.5">
      <c r="B73" s="81" t="s">
        <v>58</v>
      </c>
      <c r="C73" s="86" t="s">
        <v>59</v>
      </c>
      <c r="D73" s="87"/>
      <c r="E73" s="83"/>
      <c r="F73" s="84"/>
      <c r="G73" s="84"/>
      <c r="H73" s="85"/>
    </row>
    <row r="74" ht="12.75">
      <c r="C74" s="29"/>
    </row>
    <row r="75" spans="1:8" s="208" customFormat="1" ht="12.75">
      <c r="A75" s="240"/>
      <c r="B75" s="209"/>
      <c r="C75" s="210" t="s">
        <v>182</v>
      </c>
      <c r="D75" s="211"/>
      <c r="E75" s="212"/>
      <c r="F75" s="213"/>
      <c r="G75" s="214"/>
      <c r="H75" s="41"/>
    </row>
    <row r="76" spans="1:8" s="208" customFormat="1" ht="12.75">
      <c r="A76" s="240"/>
      <c r="B76" s="209"/>
      <c r="C76" s="210"/>
      <c r="D76" s="211"/>
      <c r="E76" s="212"/>
      <c r="F76" s="213"/>
      <c r="G76" s="214"/>
      <c r="H76" s="41"/>
    </row>
    <row r="77" spans="1:8" s="188" customFormat="1" ht="33.75">
      <c r="A77" s="206"/>
      <c r="B77" s="189" t="s">
        <v>4</v>
      </c>
      <c r="C77" s="190" t="s">
        <v>154</v>
      </c>
      <c r="D77" s="215" t="s">
        <v>71</v>
      </c>
      <c r="E77" s="215">
        <v>5</v>
      </c>
      <c r="F77" s="155"/>
      <c r="G77" s="187">
        <f>$E77*F77</f>
        <v>0</v>
      </c>
      <c r="H77" s="4"/>
    </row>
    <row r="78" spans="1:8" s="188" customFormat="1" ht="12.75">
      <c r="A78" s="206"/>
      <c r="B78" s="189"/>
      <c r="C78" s="216"/>
      <c r="D78" s="215"/>
      <c r="E78" s="215"/>
      <c r="F78" s="155"/>
      <c r="G78" s="217"/>
      <c r="H78" s="4"/>
    </row>
    <row r="79" spans="1:8" s="188" customFormat="1" ht="67.5">
      <c r="A79" s="206"/>
      <c r="B79" s="204" t="s">
        <v>5</v>
      </c>
      <c r="C79" s="190" t="s">
        <v>181</v>
      </c>
      <c r="D79" s="215" t="s">
        <v>0</v>
      </c>
      <c r="E79" s="215">
        <v>1</v>
      </c>
      <c r="F79" s="155"/>
      <c r="G79" s="187">
        <f>$E79*F79</f>
        <v>0</v>
      </c>
      <c r="H79" s="4"/>
    </row>
    <row r="80" spans="1:8" s="188" customFormat="1" ht="12.75">
      <c r="A80" s="206"/>
      <c r="B80" s="204"/>
      <c r="C80" s="218"/>
      <c r="D80" s="219"/>
      <c r="E80" s="192"/>
      <c r="F80" s="220"/>
      <c r="G80" s="221"/>
      <c r="H80" s="206"/>
    </row>
    <row r="81" spans="1:8" s="188" customFormat="1" ht="45">
      <c r="A81" s="206"/>
      <c r="B81" s="204" t="s">
        <v>6</v>
      </c>
      <c r="C81" s="218" t="s">
        <v>155</v>
      </c>
      <c r="D81" s="215" t="s">
        <v>0</v>
      </c>
      <c r="E81" s="215">
        <v>1</v>
      </c>
      <c r="F81" s="155"/>
      <c r="G81" s="187">
        <f>$E81*F81</f>
        <v>0</v>
      </c>
      <c r="H81" s="4"/>
    </row>
    <row r="82" spans="1:8" s="188" customFormat="1" ht="12.75">
      <c r="A82" s="206"/>
      <c r="B82" s="204"/>
      <c r="C82" s="218"/>
      <c r="D82" s="219"/>
      <c r="E82" s="192"/>
      <c r="F82" s="220"/>
      <c r="G82" s="221"/>
      <c r="H82" s="206"/>
    </row>
    <row r="83" spans="1:8" s="188" customFormat="1" ht="90">
      <c r="A83" s="206"/>
      <c r="B83" s="222" t="s">
        <v>7</v>
      </c>
      <c r="C83" s="218" t="s">
        <v>156</v>
      </c>
      <c r="D83" s="215" t="s">
        <v>0</v>
      </c>
      <c r="E83" s="215">
        <v>1</v>
      </c>
      <c r="F83" s="155"/>
      <c r="G83" s="187">
        <f>$E83*F83</f>
        <v>0</v>
      </c>
      <c r="H83" s="206"/>
    </row>
    <row r="84" spans="1:8" s="188" customFormat="1" ht="12.75">
      <c r="A84" s="206"/>
      <c r="B84" s="204"/>
      <c r="C84" s="218"/>
      <c r="D84" s="219"/>
      <c r="E84" s="192"/>
      <c r="F84" s="220"/>
      <c r="G84" s="221"/>
      <c r="H84" s="206"/>
    </row>
    <row r="85" spans="1:8" s="226" customFormat="1" ht="45">
      <c r="A85" s="242"/>
      <c r="B85" s="222" t="s">
        <v>14</v>
      </c>
      <c r="C85" s="218" t="s">
        <v>157</v>
      </c>
      <c r="D85" s="203"/>
      <c r="E85" s="223"/>
      <c r="F85" s="224"/>
      <c r="G85" s="225"/>
      <c r="H85" s="241"/>
    </row>
    <row r="86" spans="1:8" s="226" customFormat="1" ht="12.75">
      <c r="A86" s="242"/>
      <c r="B86" s="222"/>
      <c r="C86" s="218" t="s">
        <v>199</v>
      </c>
      <c r="D86" s="203" t="s">
        <v>0</v>
      </c>
      <c r="E86" s="223">
        <v>1</v>
      </c>
      <c r="G86" s="225"/>
      <c r="H86" s="241"/>
    </row>
    <row r="87" spans="1:8" s="226" customFormat="1" ht="33.75">
      <c r="A87" s="242"/>
      <c r="B87" s="222"/>
      <c r="C87" s="218" t="s">
        <v>158</v>
      </c>
      <c r="D87" s="203" t="s">
        <v>0</v>
      </c>
      <c r="E87" s="223">
        <v>1</v>
      </c>
      <c r="F87" s="224"/>
      <c r="G87" s="225"/>
      <c r="H87" s="241"/>
    </row>
    <row r="88" spans="1:8" s="226" customFormat="1" ht="22.5">
      <c r="A88" s="242"/>
      <c r="B88" s="222"/>
      <c r="C88" s="218" t="s">
        <v>190</v>
      </c>
      <c r="D88" s="203" t="s">
        <v>0</v>
      </c>
      <c r="E88" s="223">
        <v>1</v>
      </c>
      <c r="F88" s="224"/>
      <c r="G88" s="225"/>
      <c r="H88" s="241"/>
    </row>
    <row r="89" spans="1:8" s="226" customFormat="1" ht="12.75">
      <c r="A89" s="242"/>
      <c r="B89" s="227"/>
      <c r="C89" s="218" t="s">
        <v>191</v>
      </c>
      <c r="D89" s="203" t="s">
        <v>1</v>
      </c>
      <c r="E89" s="223">
        <v>6</v>
      </c>
      <c r="F89" s="224"/>
      <c r="G89" s="225"/>
      <c r="H89" s="241"/>
    </row>
    <row r="90" spans="1:8" s="226" customFormat="1" ht="12.75">
      <c r="A90" s="242"/>
      <c r="B90" s="227"/>
      <c r="C90" s="218" t="s">
        <v>159</v>
      </c>
      <c r="D90" s="203" t="s">
        <v>1</v>
      </c>
      <c r="E90" s="223">
        <v>4</v>
      </c>
      <c r="F90" s="224"/>
      <c r="G90" s="225"/>
      <c r="H90" s="241"/>
    </row>
    <row r="91" spans="1:8" s="226" customFormat="1" ht="12.75">
      <c r="A91" s="242"/>
      <c r="B91" s="227"/>
      <c r="C91" s="218" t="s">
        <v>192</v>
      </c>
      <c r="D91" s="203" t="s">
        <v>1</v>
      </c>
      <c r="E91" s="223">
        <v>15</v>
      </c>
      <c r="F91" s="224"/>
      <c r="G91" s="225"/>
      <c r="H91" s="241"/>
    </row>
    <row r="92" spans="1:8" s="226" customFormat="1" ht="12.75">
      <c r="A92" s="242"/>
      <c r="B92" s="227"/>
      <c r="C92" s="218" t="s">
        <v>193</v>
      </c>
      <c r="D92" s="203" t="s">
        <v>1</v>
      </c>
      <c r="E92" s="223">
        <v>3</v>
      </c>
      <c r="F92" s="224"/>
      <c r="G92" s="225"/>
      <c r="H92" s="241"/>
    </row>
    <row r="93" spans="1:8" s="226" customFormat="1" ht="12.75">
      <c r="A93" s="242"/>
      <c r="B93" s="227"/>
      <c r="C93" s="218" t="s">
        <v>160</v>
      </c>
      <c r="D93" s="203" t="s">
        <v>1</v>
      </c>
      <c r="E93" s="223">
        <v>6</v>
      </c>
      <c r="F93" s="224"/>
      <c r="G93" s="225"/>
      <c r="H93" s="241"/>
    </row>
    <row r="94" spans="1:8" s="226" customFormat="1" ht="12.75">
      <c r="A94" s="242"/>
      <c r="B94" s="227"/>
      <c r="C94" s="218" t="s">
        <v>174</v>
      </c>
      <c r="D94" s="203" t="s">
        <v>0</v>
      </c>
      <c r="E94" s="223">
        <v>3</v>
      </c>
      <c r="F94" s="224"/>
      <c r="G94" s="225"/>
      <c r="H94" s="241"/>
    </row>
    <row r="95" spans="1:8" s="226" customFormat="1" ht="22.5">
      <c r="A95" s="242"/>
      <c r="B95" s="227"/>
      <c r="C95" s="218" t="s">
        <v>161</v>
      </c>
      <c r="D95" s="203" t="s">
        <v>0</v>
      </c>
      <c r="E95" s="223">
        <v>1</v>
      </c>
      <c r="F95" s="224"/>
      <c r="G95" s="225"/>
      <c r="H95" s="241"/>
    </row>
    <row r="96" spans="1:8" s="226" customFormat="1" ht="22.5">
      <c r="A96" s="242"/>
      <c r="B96" s="227"/>
      <c r="C96" s="218" t="s">
        <v>172</v>
      </c>
      <c r="D96" s="203" t="s">
        <v>0</v>
      </c>
      <c r="E96" s="223">
        <v>1</v>
      </c>
      <c r="F96" s="224"/>
      <c r="G96" s="225"/>
      <c r="H96" s="241"/>
    </row>
    <row r="97" spans="1:8" s="226" customFormat="1" ht="22.5">
      <c r="A97" s="242"/>
      <c r="B97" s="227"/>
      <c r="C97" s="218" t="s">
        <v>173</v>
      </c>
      <c r="D97" s="203" t="s">
        <v>0</v>
      </c>
      <c r="E97" s="223">
        <v>1</v>
      </c>
      <c r="F97" s="224"/>
      <c r="G97" s="225"/>
      <c r="H97" s="241"/>
    </row>
    <row r="98" spans="1:8" s="226" customFormat="1" ht="12.75">
      <c r="A98" s="242"/>
      <c r="B98" s="227"/>
      <c r="C98" s="218" t="s">
        <v>171</v>
      </c>
      <c r="D98" s="203" t="s">
        <v>0</v>
      </c>
      <c r="E98" s="223">
        <v>1</v>
      </c>
      <c r="F98" s="224"/>
      <c r="G98" s="225"/>
      <c r="H98" s="241"/>
    </row>
    <row r="99" spans="1:8" s="231" customFormat="1" ht="12.75">
      <c r="A99" s="243"/>
      <c r="B99" s="228"/>
      <c r="C99" s="229" t="s">
        <v>162</v>
      </c>
      <c r="D99" s="203" t="s">
        <v>0</v>
      </c>
      <c r="E99" s="223">
        <v>1</v>
      </c>
      <c r="F99" s="230"/>
      <c r="G99" s="225"/>
      <c r="H99" s="241"/>
    </row>
    <row r="100" spans="1:8" s="231" customFormat="1" ht="12.75">
      <c r="A100" s="243"/>
      <c r="B100" s="222"/>
      <c r="C100" s="232" t="s">
        <v>163</v>
      </c>
      <c r="D100" s="203" t="s">
        <v>0</v>
      </c>
      <c r="E100" s="223">
        <v>1</v>
      </c>
      <c r="F100" s="230"/>
      <c r="G100" s="217"/>
      <c r="H100" s="241"/>
    </row>
    <row r="101" spans="1:8" s="231" customFormat="1" ht="12.75">
      <c r="A101" s="243"/>
      <c r="B101" s="222"/>
      <c r="C101" s="232" t="s">
        <v>164</v>
      </c>
      <c r="D101" s="203" t="s">
        <v>0</v>
      </c>
      <c r="E101" s="223">
        <v>1</v>
      </c>
      <c r="F101" s="230"/>
      <c r="G101" s="217"/>
      <c r="H101" s="241"/>
    </row>
    <row r="102" spans="1:8" s="226" customFormat="1" ht="45">
      <c r="A102" s="242"/>
      <c r="B102" s="227"/>
      <c r="C102" s="218" t="s">
        <v>165</v>
      </c>
      <c r="D102" s="203" t="s">
        <v>0</v>
      </c>
      <c r="E102" s="223">
        <v>1</v>
      </c>
      <c r="F102" s="224"/>
      <c r="G102" s="225"/>
      <c r="H102" s="241"/>
    </row>
    <row r="103" spans="1:8" s="235" customFormat="1" ht="12.75">
      <c r="A103" s="244"/>
      <c r="B103" s="222"/>
      <c r="C103" s="232" t="s">
        <v>84</v>
      </c>
      <c r="D103" s="233" t="s">
        <v>0</v>
      </c>
      <c r="E103" s="234">
        <v>1</v>
      </c>
      <c r="F103" s="230"/>
      <c r="G103" s="187">
        <f>$E103*F103</f>
        <v>0</v>
      </c>
      <c r="H103" s="241"/>
    </row>
    <row r="104" spans="1:8" s="231" customFormat="1" ht="12.75">
      <c r="A104" s="243"/>
      <c r="B104" s="222"/>
      <c r="C104" s="232"/>
      <c r="D104" s="233"/>
      <c r="E104" s="234"/>
      <c r="F104" s="230"/>
      <c r="G104" s="217"/>
      <c r="H104" s="241"/>
    </row>
    <row r="105" spans="1:8" s="188" customFormat="1" ht="56.25">
      <c r="A105" s="206"/>
      <c r="B105" s="236" t="s">
        <v>15</v>
      </c>
      <c r="C105" s="190" t="s">
        <v>166</v>
      </c>
      <c r="D105" s="215" t="s">
        <v>0</v>
      </c>
      <c r="E105" s="215">
        <v>12</v>
      </c>
      <c r="F105" s="155"/>
      <c r="G105" s="187">
        <f>$E105*F105</f>
        <v>0</v>
      </c>
      <c r="H105" s="4"/>
    </row>
    <row r="106" spans="1:8" s="188" customFormat="1" ht="12.75">
      <c r="A106" s="206"/>
      <c r="B106" s="236"/>
      <c r="C106" s="190"/>
      <c r="D106" s="215"/>
      <c r="E106" s="215"/>
      <c r="F106" s="155"/>
      <c r="G106" s="217"/>
      <c r="H106" s="4"/>
    </row>
    <row r="107" spans="1:8" s="188" customFormat="1" ht="33.75">
      <c r="A107" s="206"/>
      <c r="B107" s="204" t="s">
        <v>16</v>
      </c>
      <c r="C107" s="190" t="s">
        <v>194</v>
      </c>
      <c r="D107" s="215" t="s">
        <v>0</v>
      </c>
      <c r="E107" s="215">
        <v>1</v>
      </c>
      <c r="F107" s="155"/>
      <c r="G107" s="187">
        <f>$E107*F107</f>
        <v>0</v>
      </c>
      <c r="H107" s="4"/>
    </row>
    <row r="108" spans="1:8" s="188" customFormat="1" ht="12.75">
      <c r="A108" s="206"/>
      <c r="B108" s="204"/>
      <c r="C108" s="190"/>
      <c r="D108" s="215"/>
      <c r="E108" s="215"/>
      <c r="F108" s="155"/>
      <c r="G108" s="217"/>
      <c r="H108" s="4"/>
    </row>
    <row r="109" spans="1:8" s="188" customFormat="1" ht="33.75">
      <c r="A109" s="206"/>
      <c r="B109" s="204" t="s">
        <v>18</v>
      </c>
      <c r="C109" s="193" t="s">
        <v>39</v>
      </c>
      <c r="D109" s="215" t="s">
        <v>0</v>
      </c>
      <c r="E109" s="215">
        <v>1</v>
      </c>
      <c r="F109" s="155"/>
      <c r="G109" s="187">
        <f>$E109*F109</f>
        <v>0</v>
      </c>
      <c r="H109" s="4"/>
    </row>
    <row r="110" spans="1:8" s="188" customFormat="1" ht="12.75">
      <c r="A110" s="206"/>
      <c r="B110" s="204"/>
      <c r="C110" s="190"/>
      <c r="D110" s="215"/>
      <c r="E110" s="215"/>
      <c r="F110" s="155"/>
      <c r="G110" s="217"/>
      <c r="H110" s="4"/>
    </row>
    <row r="111" spans="1:8" s="188" customFormat="1" ht="12.75">
      <c r="A111" s="206"/>
      <c r="B111" s="204" t="s">
        <v>19</v>
      </c>
      <c r="C111" s="190" t="s">
        <v>167</v>
      </c>
      <c r="D111" s="215" t="s">
        <v>0</v>
      </c>
      <c r="E111" s="215">
        <v>1</v>
      </c>
      <c r="F111" s="155"/>
      <c r="G111" s="187">
        <f>$E111*F111</f>
        <v>0</v>
      </c>
      <c r="H111" s="4"/>
    </row>
    <row r="112" spans="1:8" s="188" customFormat="1" ht="12.75">
      <c r="A112" s="206"/>
      <c r="B112" s="204"/>
      <c r="C112" s="190"/>
      <c r="D112" s="215"/>
      <c r="E112" s="215"/>
      <c r="F112" s="155"/>
      <c r="G112" s="217"/>
      <c r="H112" s="4"/>
    </row>
    <row r="113" spans="1:8" s="188" customFormat="1" ht="33.75">
      <c r="A113" s="206"/>
      <c r="B113" s="204" t="s">
        <v>20</v>
      </c>
      <c r="C113" s="237" t="s">
        <v>44</v>
      </c>
      <c r="D113" s="215"/>
      <c r="E113" s="215"/>
      <c r="F113" s="155"/>
      <c r="G113" s="217"/>
      <c r="H113" s="4"/>
    </row>
    <row r="114" spans="1:8" s="188" customFormat="1" ht="12.75">
      <c r="A114" s="206"/>
      <c r="B114" s="204"/>
      <c r="C114" s="238" t="s">
        <v>24</v>
      </c>
      <c r="D114" s="239"/>
      <c r="E114" s="239"/>
      <c r="F114" s="155"/>
      <c r="G114" s="217"/>
      <c r="H114" s="4"/>
    </row>
    <row r="115" spans="1:8" s="188" customFormat="1" ht="12.75">
      <c r="A115" s="206"/>
      <c r="B115" s="204"/>
      <c r="C115" s="190" t="s">
        <v>25</v>
      </c>
      <c r="D115" s="215"/>
      <c r="E115" s="215"/>
      <c r="F115" s="155"/>
      <c r="G115" s="217"/>
      <c r="H115" s="4"/>
    </row>
    <row r="116" spans="1:8" s="188" customFormat="1" ht="12.75">
      <c r="A116" s="206"/>
      <c r="B116" s="204"/>
      <c r="C116" s="202" t="s">
        <v>26</v>
      </c>
      <c r="D116" s="215"/>
      <c r="E116" s="215"/>
      <c r="F116" s="155"/>
      <c r="G116" s="217"/>
      <c r="H116" s="4"/>
    </row>
    <row r="117" spans="1:8" s="188" customFormat="1" ht="12.75">
      <c r="A117" s="206"/>
      <c r="B117" s="204"/>
      <c r="C117" s="202" t="s">
        <v>27</v>
      </c>
      <c r="D117" s="215"/>
      <c r="E117" s="215"/>
      <c r="F117" s="155"/>
      <c r="G117" s="217"/>
      <c r="H117" s="4"/>
    </row>
    <row r="118" spans="1:8" s="188" customFormat="1" ht="12.75">
      <c r="A118" s="206"/>
      <c r="B118" s="204"/>
      <c r="C118" s="202" t="s">
        <v>28</v>
      </c>
      <c r="D118" s="215" t="s">
        <v>0</v>
      </c>
      <c r="E118" s="215">
        <v>1</v>
      </c>
      <c r="F118" s="155"/>
      <c r="G118" s="187">
        <f>$E118*F118</f>
        <v>0</v>
      </c>
      <c r="H118" s="4"/>
    </row>
    <row r="119" spans="1:8" s="181" customFormat="1" ht="12.75">
      <c r="A119" s="169"/>
      <c r="B119" s="204"/>
      <c r="C119" s="190"/>
      <c r="D119" s="184"/>
      <c r="E119" s="205"/>
      <c r="F119" s="191"/>
      <c r="G119" s="192"/>
      <c r="H119" s="20"/>
    </row>
    <row r="120" spans="1:8" s="119" customFormat="1" ht="12.75">
      <c r="A120" s="109"/>
      <c r="B120" s="114"/>
      <c r="C120" s="70" t="str">
        <f>CONCATENATE("UKUPNO ",C75,)</f>
        <v>UKUPNO Zamjena SSRO ormara Amfore (oštećeni ormar)</v>
      </c>
      <c r="D120" s="116"/>
      <c r="E120" s="92"/>
      <c r="F120" s="117"/>
      <c r="G120" s="104">
        <f>SUM(G74:G119)</f>
        <v>0</v>
      </c>
      <c r="H120" s="118"/>
    </row>
    <row r="121" spans="1:8" s="181" customFormat="1" ht="12.75">
      <c r="A121" s="169"/>
      <c r="B121" s="204"/>
      <c r="C121" s="190"/>
      <c r="D121" s="184"/>
      <c r="E121" s="205"/>
      <c r="F121" s="191"/>
      <c r="G121" s="192"/>
      <c r="H121" s="20"/>
    </row>
    <row r="122" spans="2:8" s="54" customFormat="1" ht="12.75">
      <c r="B122" s="81" t="s">
        <v>60</v>
      </c>
      <c r="C122" s="86" t="s">
        <v>61</v>
      </c>
      <c r="D122" s="87"/>
      <c r="E122" s="83"/>
      <c r="F122" s="84"/>
      <c r="G122" s="84"/>
      <c r="H122" s="85"/>
    </row>
    <row r="123" ht="12.75">
      <c r="A123" s="7"/>
    </row>
    <row r="124" spans="1:8" ht="101.25">
      <c r="A124" s="7"/>
      <c r="B124" s="159"/>
      <c r="C124" s="158" t="s">
        <v>91</v>
      </c>
      <c r="D124" s="17"/>
      <c r="F124" s="91"/>
      <c r="H124" s="108"/>
    </row>
    <row r="125" spans="1:8" ht="12.75">
      <c r="A125" s="7"/>
      <c r="B125" s="159"/>
      <c r="C125" s="1"/>
      <c r="D125" s="17"/>
      <c r="F125" s="91"/>
      <c r="H125" s="108"/>
    </row>
    <row r="126" spans="1:8" ht="45">
      <c r="A126" s="7"/>
      <c r="B126" s="13" t="s">
        <v>4</v>
      </c>
      <c r="C126" s="171" t="s">
        <v>111</v>
      </c>
      <c r="D126" s="1" t="s">
        <v>106</v>
      </c>
      <c r="E126" s="17">
        <v>10</v>
      </c>
      <c r="G126" s="187">
        <f>$E126*F126</f>
        <v>0</v>
      </c>
      <c r="H126" s="108"/>
    </row>
    <row r="127" spans="1:8" ht="12.75">
      <c r="A127" s="7"/>
      <c r="C127" s="157"/>
      <c r="G127" s="124"/>
      <c r="H127" s="108"/>
    </row>
    <row r="128" spans="1:8" ht="45">
      <c r="A128" s="7"/>
      <c r="B128" s="13" t="s">
        <v>5</v>
      </c>
      <c r="C128" s="158" t="s">
        <v>107</v>
      </c>
      <c r="D128" s="1" t="s">
        <v>2</v>
      </c>
      <c r="E128" s="17">
        <v>30</v>
      </c>
      <c r="G128" s="187">
        <f>$E128*F128</f>
        <v>0</v>
      </c>
      <c r="H128" s="108"/>
    </row>
    <row r="129" spans="1:8" ht="12.75">
      <c r="A129" s="7"/>
      <c r="C129" s="158"/>
      <c r="G129" s="124"/>
      <c r="H129" s="108"/>
    </row>
    <row r="130" spans="1:8" ht="22.5">
      <c r="A130" s="7"/>
      <c r="B130" s="13" t="s">
        <v>6</v>
      </c>
      <c r="C130" s="158" t="s">
        <v>112</v>
      </c>
      <c r="D130" s="1" t="s">
        <v>0</v>
      </c>
      <c r="E130" s="17">
        <v>1</v>
      </c>
      <c r="G130" s="187">
        <f>$E130*F130</f>
        <v>0</v>
      </c>
      <c r="H130" s="108"/>
    </row>
    <row r="131" spans="1:8" ht="12.75">
      <c r="A131" s="7"/>
      <c r="B131" s="159"/>
      <c r="C131" s="1"/>
      <c r="D131" s="17"/>
      <c r="F131" s="91"/>
      <c r="H131" s="108"/>
    </row>
    <row r="132" spans="1:8" ht="45">
      <c r="A132" s="7"/>
      <c r="B132" s="159" t="s">
        <v>7</v>
      </c>
      <c r="C132" s="6" t="s">
        <v>109</v>
      </c>
      <c r="D132" s="1" t="s">
        <v>0</v>
      </c>
      <c r="E132" s="17">
        <v>1</v>
      </c>
      <c r="G132" s="187">
        <f>$E132*F132</f>
        <v>0</v>
      </c>
      <c r="H132" s="108"/>
    </row>
    <row r="133" spans="1:8" ht="12.75">
      <c r="A133" s="7"/>
      <c r="B133" s="159"/>
      <c r="C133" s="1"/>
      <c r="D133" s="17"/>
      <c r="F133" s="91"/>
      <c r="H133" s="108"/>
    </row>
    <row r="134" spans="2:7" ht="22.5">
      <c r="B134" s="13" t="s">
        <v>14</v>
      </c>
      <c r="C134" s="6" t="s">
        <v>108</v>
      </c>
      <c r="D134" s="1" t="s">
        <v>1</v>
      </c>
      <c r="E134" s="17">
        <v>6</v>
      </c>
      <c r="G134" s="187">
        <f>$E134*F134</f>
        <v>0</v>
      </c>
    </row>
    <row r="136" spans="2:7" ht="22.5">
      <c r="B136" s="13" t="s">
        <v>15</v>
      </c>
      <c r="C136" s="6" t="s">
        <v>92</v>
      </c>
      <c r="D136" s="1" t="s">
        <v>1</v>
      </c>
      <c r="E136" s="17">
        <v>4</v>
      </c>
      <c r="G136" s="187">
        <f>$E136*F136</f>
        <v>0</v>
      </c>
    </row>
    <row r="138" spans="2:7" ht="22.5">
      <c r="B138" s="13" t="s">
        <v>16</v>
      </c>
      <c r="C138" s="6" t="s">
        <v>93</v>
      </c>
      <c r="D138" s="1" t="s">
        <v>2</v>
      </c>
      <c r="E138" s="17">
        <v>140</v>
      </c>
      <c r="G138" s="187">
        <f>$E138*F138</f>
        <v>0</v>
      </c>
    </row>
    <row r="140" spans="2:7" ht="33.75">
      <c r="B140" s="13" t="s">
        <v>18</v>
      </c>
      <c r="C140" s="6" t="s">
        <v>94</v>
      </c>
      <c r="D140" s="1" t="s">
        <v>1</v>
      </c>
      <c r="E140" s="17">
        <v>10</v>
      </c>
      <c r="G140" s="187">
        <f>$E140*F140</f>
        <v>0</v>
      </c>
    </row>
    <row r="142" spans="2:12" ht="22.5">
      <c r="B142" s="13" t="s">
        <v>19</v>
      </c>
      <c r="C142" s="6" t="s">
        <v>95</v>
      </c>
      <c r="D142" s="1" t="s">
        <v>1</v>
      </c>
      <c r="E142" s="17">
        <v>40</v>
      </c>
      <c r="G142" s="187">
        <f>$E142*F142</f>
        <v>0</v>
      </c>
      <c r="I142" s="1"/>
      <c r="J142" s="17"/>
      <c r="K142" s="10"/>
      <c r="L142" s="124"/>
    </row>
    <row r="144" spans="2:12" ht="45">
      <c r="B144" s="13" t="s">
        <v>20</v>
      </c>
      <c r="C144" s="6" t="s">
        <v>213</v>
      </c>
      <c r="D144" s="1" t="s">
        <v>1</v>
      </c>
      <c r="E144" s="17">
        <v>4</v>
      </c>
      <c r="G144" s="187">
        <f>$E144*F144</f>
        <v>0</v>
      </c>
      <c r="I144" s="1"/>
      <c r="J144" s="17"/>
      <c r="K144" s="10"/>
      <c r="L144" s="124"/>
    </row>
    <row r="145" ht="12.75">
      <c r="G145" s="124"/>
    </row>
    <row r="146" spans="2:7" ht="45">
      <c r="B146" s="13" t="s">
        <v>21</v>
      </c>
      <c r="C146" s="6" t="s">
        <v>110</v>
      </c>
      <c r="D146" s="1" t="s">
        <v>0</v>
      </c>
      <c r="E146" s="17">
        <v>2</v>
      </c>
      <c r="G146" s="187">
        <f>$E146*F146</f>
        <v>0</v>
      </c>
    </row>
    <row r="147" ht="12.75">
      <c r="G147" s="124"/>
    </row>
    <row r="148" spans="2:7" ht="33.75">
      <c r="B148" s="13" t="s">
        <v>22</v>
      </c>
      <c r="C148" s="6" t="s">
        <v>105</v>
      </c>
      <c r="D148" s="1" t="s">
        <v>0</v>
      </c>
      <c r="E148" s="17">
        <v>2</v>
      </c>
      <c r="G148" s="187">
        <f>$E148*F148</f>
        <v>0</v>
      </c>
    </row>
    <row r="150" spans="2:7" ht="45">
      <c r="B150" s="13" t="s">
        <v>23</v>
      </c>
      <c r="C150" s="6" t="s">
        <v>96</v>
      </c>
      <c r="D150" s="1" t="s">
        <v>0</v>
      </c>
      <c r="E150" s="17">
        <v>1</v>
      </c>
      <c r="G150" s="187">
        <f>$E150*F150</f>
        <v>0</v>
      </c>
    </row>
    <row r="152" spans="2:3" ht="33.75">
      <c r="B152" s="13" t="s">
        <v>97</v>
      </c>
      <c r="C152" s="6" t="s">
        <v>98</v>
      </c>
    </row>
    <row r="153" spans="3:5" ht="22.5">
      <c r="C153" s="6" t="s">
        <v>99</v>
      </c>
      <c r="D153" s="1" t="s">
        <v>1</v>
      </c>
      <c r="E153" s="17">
        <v>1</v>
      </c>
    </row>
    <row r="154" spans="3:12" ht="33.75">
      <c r="C154" s="6" t="s">
        <v>100</v>
      </c>
      <c r="D154" s="1" t="s">
        <v>1</v>
      </c>
      <c r="E154" s="17">
        <v>1</v>
      </c>
      <c r="I154" s="1"/>
      <c r="J154" s="17"/>
      <c r="K154" s="10"/>
      <c r="L154" s="124"/>
    </row>
    <row r="155" spans="3:5" ht="22.5">
      <c r="C155" s="6" t="s">
        <v>101</v>
      </c>
      <c r="D155" s="1" t="s">
        <v>1</v>
      </c>
      <c r="E155" s="17">
        <v>1</v>
      </c>
    </row>
    <row r="156" spans="3:7" ht="12.75">
      <c r="C156" s="6" t="s">
        <v>84</v>
      </c>
      <c r="D156" s="1" t="s">
        <v>0</v>
      </c>
      <c r="E156" s="17">
        <v>1</v>
      </c>
      <c r="G156" s="187">
        <f>$E156*F156</f>
        <v>0</v>
      </c>
    </row>
    <row r="158" spans="2:3" ht="33.75">
      <c r="B158" s="13" t="s">
        <v>102</v>
      </c>
      <c r="C158" s="55" t="s">
        <v>138</v>
      </c>
    </row>
    <row r="159" ht="12.75">
      <c r="C159" s="56" t="s">
        <v>24</v>
      </c>
    </row>
    <row r="160" ht="12.75">
      <c r="C160" s="6" t="s">
        <v>25</v>
      </c>
    </row>
    <row r="161" ht="12.75">
      <c r="C161" s="57" t="s">
        <v>26</v>
      </c>
    </row>
    <row r="162" ht="12.75">
      <c r="C162" s="57" t="s">
        <v>27</v>
      </c>
    </row>
    <row r="163" ht="12.75">
      <c r="C163" s="57" t="s">
        <v>119</v>
      </c>
    </row>
    <row r="164" ht="12.75">
      <c r="C164" s="57" t="s">
        <v>28</v>
      </c>
    </row>
    <row r="165" spans="3:7" ht="12.75">
      <c r="C165" s="158" t="s">
        <v>84</v>
      </c>
      <c r="D165" s="1" t="s">
        <v>0</v>
      </c>
      <c r="E165" s="17">
        <v>1</v>
      </c>
      <c r="G165" s="187">
        <f>$E165*F165</f>
        <v>0</v>
      </c>
    </row>
    <row r="167" spans="2:7" ht="45">
      <c r="B167" s="13" t="s">
        <v>103</v>
      </c>
      <c r="C167" s="6" t="s">
        <v>104</v>
      </c>
      <c r="D167" s="1" t="s">
        <v>0</v>
      </c>
      <c r="E167" s="17">
        <v>1</v>
      </c>
      <c r="G167" s="187">
        <f>$E167*F167</f>
        <v>0</v>
      </c>
    </row>
    <row r="168" ht="12.75">
      <c r="C168" s="29"/>
    </row>
    <row r="169" spans="1:7" ht="12.75">
      <c r="A169" s="109"/>
      <c r="C169" s="70" t="str">
        <f>CONCATENATE("UKUPNO ",C122,)</f>
        <v>UKUPNO Izrada uzemljenja objekta i ormara za držanje goriva</v>
      </c>
      <c r="D169" s="18"/>
      <c r="E169" s="48"/>
      <c r="F169" s="24"/>
      <c r="G169" s="24">
        <f>SUM(G123:G168)</f>
        <v>0</v>
      </c>
    </row>
    <row r="170" spans="1:3" ht="12.75">
      <c r="A170" s="7"/>
      <c r="C170" s="29"/>
    </row>
    <row r="171" spans="2:8" s="12" customFormat="1" ht="12.75">
      <c r="B171" s="81" t="s">
        <v>62</v>
      </c>
      <c r="C171" s="113" t="s">
        <v>63</v>
      </c>
      <c r="D171" s="87"/>
      <c r="E171" s="83"/>
      <c r="F171" s="84"/>
      <c r="G171" s="84"/>
      <c r="H171" s="85"/>
    </row>
    <row r="172" ht="12.75">
      <c r="C172" s="29"/>
    </row>
    <row r="173" spans="2:7" s="54" customFormat="1" ht="22.5">
      <c r="B173" s="159" t="s">
        <v>4</v>
      </c>
      <c r="C173" s="158" t="s">
        <v>85</v>
      </c>
      <c r="D173" s="17" t="s">
        <v>0</v>
      </c>
      <c r="E173" s="17">
        <v>1</v>
      </c>
      <c r="F173" s="91"/>
      <c r="G173" s="187">
        <f>$E173*F173</f>
        <v>0</v>
      </c>
    </row>
    <row r="174" spans="2:7" ht="12.75">
      <c r="B174" s="159"/>
      <c r="C174" s="158"/>
      <c r="D174" s="17"/>
      <c r="F174" s="91"/>
      <c r="G174" s="4"/>
    </row>
    <row r="175" spans="1:8" ht="22.5">
      <c r="A175" s="7"/>
      <c r="B175" s="159" t="s">
        <v>5</v>
      </c>
      <c r="C175" s="6" t="s">
        <v>86</v>
      </c>
      <c r="D175" s="17" t="s">
        <v>0</v>
      </c>
      <c r="E175" s="17">
        <v>1</v>
      </c>
      <c r="F175" s="91"/>
      <c r="G175" s="187">
        <f>$E175*F175</f>
        <v>0</v>
      </c>
      <c r="H175" s="108"/>
    </row>
    <row r="176" spans="1:8" ht="12.75">
      <c r="A176" s="7"/>
      <c r="B176" s="159"/>
      <c r="D176" s="17"/>
      <c r="F176" s="91"/>
      <c r="G176" s="4"/>
      <c r="H176" s="108"/>
    </row>
    <row r="177" spans="1:8" ht="45">
      <c r="A177" s="7"/>
      <c r="B177" s="159" t="s">
        <v>6</v>
      </c>
      <c r="C177" s="6" t="s">
        <v>175</v>
      </c>
      <c r="D177" s="17" t="s">
        <v>0</v>
      </c>
      <c r="E177" s="17">
        <v>1</v>
      </c>
      <c r="F177" s="91"/>
      <c r="G177" s="187">
        <f>$E177*F177</f>
        <v>0</v>
      </c>
      <c r="H177" s="108"/>
    </row>
    <row r="178" spans="1:8" ht="12.75">
      <c r="A178" s="7"/>
      <c r="B178" s="159"/>
      <c r="C178" s="158"/>
      <c r="D178" s="17"/>
      <c r="F178" s="91"/>
      <c r="G178" s="4"/>
      <c r="H178" s="108"/>
    </row>
    <row r="179" spans="1:7" ht="33.75">
      <c r="A179" s="7"/>
      <c r="B179" s="159" t="s">
        <v>7</v>
      </c>
      <c r="C179" s="6" t="s">
        <v>89</v>
      </c>
      <c r="D179" s="17" t="s">
        <v>2</v>
      </c>
      <c r="E179" s="17">
        <v>80</v>
      </c>
      <c r="F179" s="91"/>
      <c r="G179" s="187">
        <f>$E179*F179</f>
        <v>0</v>
      </c>
    </row>
    <row r="180" spans="1:8" ht="12.75">
      <c r="A180" s="7"/>
      <c r="B180" s="7"/>
      <c r="C180" s="158"/>
      <c r="D180" s="17"/>
      <c r="F180" s="91"/>
      <c r="H180" s="108"/>
    </row>
    <row r="181" spans="1:8" ht="33.75">
      <c r="A181" s="7"/>
      <c r="B181" s="159" t="s">
        <v>14</v>
      </c>
      <c r="C181" s="6" t="s">
        <v>183</v>
      </c>
      <c r="D181" s="7"/>
      <c r="E181" s="7"/>
      <c r="F181" s="7"/>
      <c r="G181" s="7"/>
      <c r="H181" s="108"/>
    </row>
    <row r="182" spans="1:8" ht="12.75">
      <c r="A182" s="7"/>
      <c r="B182" s="159"/>
      <c r="C182" s="6" t="s">
        <v>87</v>
      </c>
      <c r="D182" s="1" t="s">
        <v>2</v>
      </c>
      <c r="E182" s="17">
        <v>60</v>
      </c>
      <c r="G182" s="187">
        <f>$E182*F182</f>
        <v>0</v>
      </c>
      <c r="H182" s="108"/>
    </row>
    <row r="183" spans="1:8" ht="12.75">
      <c r="A183" s="7"/>
      <c r="B183" s="7"/>
      <c r="C183" s="6" t="s">
        <v>88</v>
      </c>
      <c r="D183" s="1" t="s">
        <v>2</v>
      </c>
      <c r="E183" s="17">
        <v>70</v>
      </c>
      <c r="G183" s="187">
        <f>$E183*F183</f>
        <v>0</v>
      </c>
      <c r="H183" s="108"/>
    </row>
    <row r="184" spans="1:8" ht="12.75">
      <c r="A184" s="7"/>
      <c r="B184" s="7"/>
      <c r="G184" s="4"/>
      <c r="H184" s="108"/>
    </row>
    <row r="185" spans="1:8" ht="22.5">
      <c r="A185" s="7"/>
      <c r="B185" s="159" t="s">
        <v>15</v>
      </c>
      <c r="C185" s="6" t="s">
        <v>195</v>
      </c>
      <c r="D185" s="1" t="s">
        <v>2</v>
      </c>
      <c r="E185" s="17">
        <v>10</v>
      </c>
      <c r="G185" s="4">
        <f>$E185*F185</f>
        <v>0</v>
      </c>
      <c r="H185" s="108"/>
    </row>
    <row r="186" spans="1:8" ht="12.75">
      <c r="A186" s="7"/>
      <c r="B186" s="159"/>
      <c r="D186" s="17"/>
      <c r="F186" s="91"/>
      <c r="G186" s="4"/>
      <c r="H186" s="108"/>
    </row>
    <row r="187" spans="1:8" ht="45">
      <c r="A187" s="7"/>
      <c r="B187" s="13" t="s">
        <v>16</v>
      </c>
      <c r="C187" s="6" t="s">
        <v>184</v>
      </c>
      <c r="D187" s="17" t="s">
        <v>0</v>
      </c>
      <c r="E187" s="17">
        <v>1</v>
      </c>
      <c r="F187" s="91"/>
      <c r="G187" s="4">
        <f>$E187*F187</f>
        <v>0</v>
      </c>
      <c r="H187" s="108"/>
    </row>
    <row r="188" spans="1:8" ht="12.75">
      <c r="A188" s="7"/>
      <c r="B188" s="159"/>
      <c r="D188" s="17"/>
      <c r="F188" s="91"/>
      <c r="G188" s="4"/>
      <c r="H188" s="108"/>
    </row>
    <row r="189" spans="1:8" ht="67.5">
      <c r="A189" s="7"/>
      <c r="B189" s="13" t="s">
        <v>18</v>
      </c>
      <c r="C189" s="158" t="s">
        <v>211</v>
      </c>
      <c r="D189" s="17"/>
      <c r="F189" s="91"/>
      <c r="H189" s="108"/>
    </row>
    <row r="190" spans="1:8" ht="12.75">
      <c r="A190" s="7"/>
      <c r="B190" s="159"/>
      <c r="C190" s="158" t="s">
        <v>113</v>
      </c>
      <c r="D190" s="17" t="s">
        <v>0</v>
      </c>
      <c r="E190" s="17">
        <v>1</v>
      </c>
      <c r="F190" s="91"/>
      <c r="G190" s="4">
        <f aca="true" t="shared" si="1" ref="G190:G195">$E190*F190</f>
        <v>0</v>
      </c>
      <c r="H190" s="108"/>
    </row>
    <row r="191" spans="1:7" ht="12.75">
      <c r="A191" s="7"/>
      <c r="B191" s="7"/>
      <c r="C191" s="158" t="s">
        <v>81</v>
      </c>
      <c r="D191" s="17" t="s">
        <v>0</v>
      </c>
      <c r="E191" s="17">
        <v>1</v>
      </c>
      <c r="F191" s="91"/>
      <c r="G191" s="4">
        <f t="shared" si="1"/>
        <v>0</v>
      </c>
    </row>
    <row r="192" spans="1:8" ht="12.75">
      <c r="A192" s="7"/>
      <c r="C192" s="158" t="s">
        <v>82</v>
      </c>
      <c r="D192" s="17" t="s">
        <v>0</v>
      </c>
      <c r="E192" s="17">
        <v>1</v>
      </c>
      <c r="F192" s="91"/>
      <c r="G192" s="4">
        <f t="shared" si="1"/>
        <v>0</v>
      </c>
      <c r="H192" s="108"/>
    </row>
    <row r="193" spans="1:8" ht="12.75">
      <c r="A193" s="7"/>
      <c r="C193" s="158" t="s">
        <v>212</v>
      </c>
      <c r="D193" s="17" t="s">
        <v>0</v>
      </c>
      <c r="E193" s="17">
        <v>1</v>
      </c>
      <c r="F193" s="91"/>
      <c r="G193" s="4">
        <f t="shared" si="1"/>
        <v>0</v>
      </c>
      <c r="H193" s="108"/>
    </row>
    <row r="194" spans="1:8" ht="33.75">
      <c r="A194" s="7"/>
      <c r="B194" s="159"/>
      <c r="C194" s="168" t="s">
        <v>115</v>
      </c>
      <c r="D194" s="17" t="s">
        <v>0</v>
      </c>
      <c r="E194" s="17">
        <v>1</v>
      </c>
      <c r="F194" s="91"/>
      <c r="G194" s="4">
        <f t="shared" si="1"/>
        <v>0</v>
      </c>
      <c r="H194" s="108"/>
    </row>
    <row r="195" spans="1:8" ht="22.5">
      <c r="A195" s="7"/>
      <c r="B195" s="159"/>
      <c r="C195" s="158" t="s">
        <v>214</v>
      </c>
      <c r="D195" s="17" t="s">
        <v>0</v>
      </c>
      <c r="E195" s="17">
        <v>1</v>
      </c>
      <c r="G195" s="4">
        <f t="shared" si="1"/>
        <v>0</v>
      </c>
      <c r="H195" s="108"/>
    </row>
    <row r="196" spans="1:8" ht="12.75">
      <c r="A196" s="7"/>
      <c r="B196" s="7"/>
      <c r="C196" s="158"/>
      <c r="D196" s="17"/>
      <c r="F196" s="91"/>
      <c r="H196" s="108"/>
    </row>
    <row r="197" spans="1:8" ht="22.5">
      <c r="A197" s="7"/>
      <c r="B197" s="159" t="s">
        <v>19</v>
      </c>
      <c r="C197" s="158" t="s">
        <v>185</v>
      </c>
      <c r="D197" s="7"/>
      <c r="E197" s="7"/>
      <c r="F197" s="7"/>
      <c r="G197" s="7"/>
      <c r="H197" s="108"/>
    </row>
    <row r="198" spans="1:8" ht="12.75">
      <c r="A198" s="7"/>
      <c r="B198" s="159"/>
      <c r="C198" s="158" t="s">
        <v>200</v>
      </c>
      <c r="D198" s="17" t="s">
        <v>0</v>
      </c>
      <c r="E198" s="17">
        <v>1</v>
      </c>
      <c r="F198" s="7"/>
      <c r="G198" s="7"/>
      <c r="H198" s="108"/>
    </row>
    <row r="199" spans="1:8" ht="12.75">
      <c r="A199" s="7"/>
      <c r="B199" s="177"/>
      <c r="C199" s="158" t="s">
        <v>198</v>
      </c>
      <c r="D199" s="17" t="s">
        <v>0</v>
      </c>
      <c r="E199" s="17">
        <v>1</v>
      </c>
      <c r="F199" s="7"/>
      <c r="G199" s="7"/>
      <c r="H199" s="7"/>
    </row>
    <row r="200" spans="1:8" ht="12.75">
      <c r="A200" s="7"/>
      <c r="B200" s="177"/>
      <c r="C200" s="158" t="s">
        <v>197</v>
      </c>
      <c r="D200" s="17" t="s">
        <v>0</v>
      </c>
      <c r="E200" s="17">
        <v>4</v>
      </c>
      <c r="F200" s="17"/>
      <c r="G200" s="91"/>
      <c r="H200" s="7"/>
    </row>
    <row r="201" spans="1:8" ht="12.75">
      <c r="A201" s="7"/>
      <c r="B201" s="177"/>
      <c r="C201" s="158" t="s">
        <v>196</v>
      </c>
      <c r="D201" s="17" t="s">
        <v>0</v>
      </c>
      <c r="E201" s="17">
        <v>4</v>
      </c>
      <c r="F201" s="17"/>
      <c r="G201" s="91"/>
      <c r="H201" s="4"/>
    </row>
    <row r="202" spans="1:8" ht="22.5">
      <c r="A202" s="7"/>
      <c r="B202" s="177"/>
      <c r="C202" s="158" t="s">
        <v>114</v>
      </c>
      <c r="D202" s="17" t="s">
        <v>0</v>
      </c>
      <c r="E202" s="17">
        <v>1</v>
      </c>
      <c r="F202" s="17"/>
      <c r="G202" s="91"/>
      <c r="H202" s="4"/>
    </row>
    <row r="203" spans="1:8" ht="33.75">
      <c r="A203" s="7"/>
      <c r="B203" s="177"/>
      <c r="C203" s="246" t="s">
        <v>140</v>
      </c>
      <c r="D203" s="17" t="s">
        <v>0</v>
      </c>
      <c r="E203" s="17">
        <v>1</v>
      </c>
      <c r="F203" s="17"/>
      <c r="G203" s="91"/>
      <c r="H203" s="4"/>
    </row>
    <row r="204" spans="1:7" ht="12.75">
      <c r="A204" s="7"/>
      <c r="B204" s="177"/>
      <c r="C204" s="6" t="s">
        <v>84</v>
      </c>
      <c r="D204" s="17" t="s">
        <v>0</v>
      </c>
      <c r="E204" s="17">
        <v>1</v>
      </c>
      <c r="F204" s="91"/>
      <c r="G204" s="4">
        <f>$E204*F204</f>
        <v>0</v>
      </c>
    </row>
    <row r="205" spans="1:8" ht="12.75">
      <c r="A205" s="7"/>
      <c r="B205" s="7"/>
      <c r="H205" s="108"/>
    </row>
    <row r="206" spans="1:7" ht="67.5">
      <c r="A206" s="7"/>
      <c r="B206" s="159" t="s">
        <v>20</v>
      </c>
      <c r="C206" s="6" t="s">
        <v>186</v>
      </c>
      <c r="D206" s="17" t="s">
        <v>0</v>
      </c>
      <c r="E206" s="17">
        <v>80</v>
      </c>
      <c r="F206" s="91"/>
      <c r="G206" s="4">
        <f>$E206*F206</f>
        <v>0</v>
      </c>
    </row>
    <row r="207" spans="1:8" ht="12.75">
      <c r="A207" s="7"/>
      <c r="B207" s="159"/>
      <c r="C207" s="158"/>
      <c r="D207" s="17"/>
      <c r="F207" s="91"/>
      <c r="H207" s="108"/>
    </row>
    <row r="208" spans="1:8" ht="22.5">
      <c r="A208" s="7"/>
      <c r="B208" s="159" t="s">
        <v>21</v>
      </c>
      <c r="C208" s="6" t="s">
        <v>187</v>
      </c>
      <c r="D208" s="17" t="s">
        <v>0</v>
      </c>
      <c r="E208" s="17">
        <v>1</v>
      </c>
      <c r="F208" s="91"/>
      <c r="G208" s="4">
        <f>$E208*F208</f>
        <v>0</v>
      </c>
      <c r="H208" s="108"/>
    </row>
    <row r="209" spans="1:8" ht="12.75">
      <c r="A209" s="7"/>
      <c r="B209" s="159"/>
      <c r="C209" s="158"/>
      <c r="D209" s="17"/>
      <c r="F209" s="91"/>
      <c r="H209" s="108"/>
    </row>
    <row r="210" spans="1:8" ht="33.75">
      <c r="A210" s="7"/>
      <c r="B210" s="159" t="s">
        <v>22</v>
      </c>
      <c r="C210" s="55" t="s">
        <v>138</v>
      </c>
      <c r="D210" s="123"/>
      <c r="E210" s="160"/>
      <c r="F210" s="124"/>
      <c r="H210" s="108"/>
    </row>
    <row r="211" spans="1:8" ht="12.75">
      <c r="A211" s="7"/>
      <c r="B211" s="159"/>
      <c r="C211" s="56" t="s">
        <v>24</v>
      </c>
      <c r="D211" s="130"/>
      <c r="E211" s="161"/>
      <c r="F211" s="124"/>
      <c r="H211" s="108"/>
    </row>
    <row r="212" spans="1:8" ht="12.75">
      <c r="A212" s="7"/>
      <c r="B212" s="159"/>
      <c r="C212" s="6" t="s">
        <v>25</v>
      </c>
      <c r="D212" s="123"/>
      <c r="E212" s="160"/>
      <c r="F212" s="124"/>
      <c r="H212" s="108"/>
    </row>
    <row r="213" spans="1:6" ht="12.75">
      <c r="A213" s="7"/>
      <c r="B213" s="159"/>
      <c r="C213" s="57" t="s">
        <v>26</v>
      </c>
      <c r="D213" s="123"/>
      <c r="E213" s="160"/>
      <c r="F213" s="124"/>
    </row>
    <row r="214" spans="1:6" ht="12.75">
      <c r="A214" s="7"/>
      <c r="B214" s="159"/>
      <c r="C214" s="57" t="s">
        <v>27</v>
      </c>
      <c r="D214" s="123"/>
      <c r="E214" s="160"/>
      <c r="F214" s="124"/>
    </row>
    <row r="215" spans="1:6" ht="12.75">
      <c r="A215" s="7"/>
      <c r="B215" s="159"/>
      <c r="C215" s="57" t="s">
        <v>119</v>
      </c>
      <c r="D215" s="123"/>
      <c r="E215" s="160"/>
      <c r="F215" s="124"/>
    </row>
    <row r="216" spans="1:7" ht="12.75">
      <c r="A216" s="7"/>
      <c r="B216" s="159"/>
      <c r="C216" s="57" t="s">
        <v>28</v>
      </c>
      <c r="D216" s="7"/>
      <c r="E216" s="7"/>
      <c r="F216" s="7"/>
      <c r="G216" s="7"/>
    </row>
    <row r="217" spans="1:7" ht="12.75">
      <c r="A217" s="7"/>
      <c r="B217" s="159"/>
      <c r="C217" s="158" t="s">
        <v>84</v>
      </c>
      <c r="D217" s="123" t="s">
        <v>0</v>
      </c>
      <c r="E217" s="160">
        <v>1</v>
      </c>
      <c r="F217" s="124"/>
      <c r="G217" s="4">
        <f>$E217*F217</f>
        <v>0</v>
      </c>
    </row>
    <row r="218" spans="1:3" ht="12.75">
      <c r="A218" s="7"/>
      <c r="B218" s="159"/>
      <c r="C218" s="29"/>
    </row>
    <row r="219" spans="2:8" ht="12.75">
      <c r="B219" s="159"/>
      <c r="C219" s="70" t="str">
        <f>CONCATENATE("UKUPNO ",C171,)</f>
        <v>UKUPNO Rekonstrukcija glavnog električnog ormara Al Mare</v>
      </c>
      <c r="D219" s="18"/>
      <c r="E219" s="48"/>
      <c r="F219" s="24"/>
      <c r="G219" s="24">
        <f>SUM(G172:G218)</f>
        <v>0</v>
      </c>
      <c r="H219" s="108"/>
    </row>
    <row r="220" ht="12.75">
      <c r="C220" s="29"/>
    </row>
    <row r="221" spans="2:8" ht="12.75">
      <c r="B221" s="81" t="s">
        <v>64</v>
      </c>
      <c r="C221" s="86" t="s">
        <v>170</v>
      </c>
      <c r="D221" s="87"/>
      <c r="E221" s="83"/>
      <c r="F221" s="84"/>
      <c r="G221" s="84"/>
      <c r="H221" s="85"/>
    </row>
    <row r="222" ht="12.75">
      <c r="C222" s="29"/>
    </row>
    <row r="223" spans="2:7" ht="33.75">
      <c r="B223" s="167" t="s">
        <v>4</v>
      </c>
      <c r="C223" s="166" t="s">
        <v>83</v>
      </c>
      <c r="D223" s="172" t="s">
        <v>71</v>
      </c>
      <c r="E223" s="165">
        <v>4</v>
      </c>
      <c r="F223" s="164"/>
      <c r="G223" s="27">
        <f>$E223*F223</f>
        <v>0</v>
      </c>
    </row>
    <row r="224" spans="2:7" ht="12.75">
      <c r="B224" s="167"/>
      <c r="C224" s="166"/>
      <c r="D224" s="172"/>
      <c r="E224" s="165"/>
      <c r="F224" s="164"/>
      <c r="G224" s="27"/>
    </row>
    <row r="225" spans="2:7" ht="22.5">
      <c r="B225" s="167" t="s">
        <v>5</v>
      </c>
      <c r="C225" s="166" t="s">
        <v>122</v>
      </c>
      <c r="D225" s="1" t="s">
        <v>0</v>
      </c>
      <c r="E225" s="165">
        <v>1</v>
      </c>
      <c r="F225" s="164"/>
      <c r="G225" s="27">
        <f>$E225*F225</f>
        <v>0</v>
      </c>
    </row>
    <row r="226" spans="2:7" ht="12.75">
      <c r="B226" s="167"/>
      <c r="C226" s="166"/>
      <c r="E226" s="165"/>
      <c r="F226" s="164"/>
      <c r="G226" s="27"/>
    </row>
    <row r="227" spans="1:8" ht="22.5">
      <c r="A227" s="7"/>
      <c r="B227" s="167" t="s">
        <v>6</v>
      </c>
      <c r="C227" s="166" t="s">
        <v>123</v>
      </c>
      <c r="D227" s="1" t="s">
        <v>0</v>
      </c>
      <c r="E227" s="165">
        <v>25</v>
      </c>
      <c r="F227" s="164"/>
      <c r="G227" s="27">
        <f>$E227*F227</f>
        <v>0</v>
      </c>
      <c r="H227" s="108"/>
    </row>
    <row r="228" spans="1:8" ht="12.75">
      <c r="A228" s="7"/>
      <c r="B228" s="167"/>
      <c r="C228" s="174"/>
      <c r="D228" s="172"/>
      <c r="E228" s="136"/>
      <c r="F228" s="164"/>
      <c r="G228" s="27"/>
      <c r="H228" s="108"/>
    </row>
    <row r="229" spans="1:8" ht="78.75">
      <c r="A229" s="7"/>
      <c r="B229" s="167" t="s">
        <v>7</v>
      </c>
      <c r="C229" s="166" t="s">
        <v>137</v>
      </c>
      <c r="D229" s="172" t="s">
        <v>2</v>
      </c>
      <c r="E229" s="136">
        <v>12</v>
      </c>
      <c r="F229" s="164"/>
      <c r="G229" s="27">
        <f>$E229*F229</f>
        <v>0</v>
      </c>
      <c r="H229" s="108"/>
    </row>
    <row r="230" spans="1:8" ht="12.75">
      <c r="A230" s="7"/>
      <c r="C230" s="125"/>
      <c r="D230" s="126"/>
      <c r="E230" s="163"/>
      <c r="F230" s="164"/>
      <c r="G230" s="27"/>
      <c r="H230" s="108"/>
    </row>
    <row r="231" spans="1:8" ht="33.75">
      <c r="A231" s="7"/>
      <c r="B231" s="167" t="s">
        <v>14</v>
      </c>
      <c r="C231" s="166" t="s">
        <v>139</v>
      </c>
      <c r="D231" s="172" t="s">
        <v>0</v>
      </c>
      <c r="E231" s="136">
        <v>20</v>
      </c>
      <c r="F231" s="164"/>
      <c r="G231" s="4">
        <f>$E231*F231</f>
        <v>0</v>
      </c>
      <c r="H231" s="108"/>
    </row>
    <row r="232" spans="1:8" ht="12.75">
      <c r="A232" s="7"/>
      <c r="B232" s="167"/>
      <c r="E232" s="165"/>
      <c r="F232" s="164"/>
      <c r="G232" s="27"/>
      <c r="H232" s="108"/>
    </row>
    <row r="233" spans="1:8" ht="12.75">
      <c r="A233" s="7"/>
      <c r="B233" s="13" t="s">
        <v>15</v>
      </c>
      <c r="C233" s="6" t="s">
        <v>125</v>
      </c>
      <c r="D233" s="7"/>
      <c r="E233" s="7"/>
      <c r="F233" s="7"/>
      <c r="G233" s="7"/>
      <c r="H233" s="108"/>
    </row>
    <row r="234" spans="1:8" ht="33.75">
      <c r="A234" s="7"/>
      <c r="C234" s="42" t="s">
        <v>118</v>
      </c>
      <c r="D234" s="1" t="s">
        <v>0</v>
      </c>
      <c r="E234" s="165">
        <v>10</v>
      </c>
      <c r="F234" s="164"/>
      <c r="G234" s="27">
        <f>$E234*F234</f>
        <v>0</v>
      </c>
      <c r="H234" s="108"/>
    </row>
    <row r="235" spans="1:8" ht="12.75">
      <c r="A235" s="7"/>
      <c r="B235" s="177"/>
      <c r="C235" s="166" t="s">
        <v>117</v>
      </c>
      <c r="D235" s="1" t="s">
        <v>0</v>
      </c>
      <c r="E235" s="165">
        <v>15</v>
      </c>
      <c r="F235" s="164"/>
      <c r="G235" s="27">
        <f>$E235*F235</f>
        <v>0</v>
      </c>
      <c r="H235" s="108"/>
    </row>
    <row r="236" spans="1:8" ht="12.75">
      <c r="A236" s="7"/>
      <c r="B236" s="177"/>
      <c r="C236" s="166" t="s">
        <v>126</v>
      </c>
      <c r="D236" s="1" t="s">
        <v>0</v>
      </c>
      <c r="E236" s="165">
        <v>8</v>
      </c>
      <c r="F236" s="164"/>
      <c r="G236" s="27">
        <f>$E236*F236</f>
        <v>0</v>
      </c>
      <c r="H236" s="108"/>
    </row>
    <row r="237" spans="1:8" ht="12.75">
      <c r="A237" s="7"/>
      <c r="C237" s="166" t="s">
        <v>127</v>
      </c>
      <c r="D237" s="1" t="s">
        <v>0</v>
      </c>
      <c r="E237" s="165">
        <v>8</v>
      </c>
      <c r="F237" s="164"/>
      <c r="G237" s="27">
        <f>$E237*F237</f>
        <v>0</v>
      </c>
      <c r="H237" s="7"/>
    </row>
    <row r="238" spans="1:8" ht="12.75">
      <c r="A238" s="7"/>
      <c r="B238" s="167"/>
      <c r="C238" s="166"/>
      <c r="E238" s="165"/>
      <c r="F238" s="164"/>
      <c r="G238" s="27"/>
      <c r="H238" s="108"/>
    </row>
    <row r="239" spans="1:8" ht="33.75">
      <c r="A239" s="7"/>
      <c r="B239" s="167" t="s">
        <v>16</v>
      </c>
      <c r="C239" s="6" t="s">
        <v>168</v>
      </c>
      <c r="E239" s="165"/>
      <c r="F239" s="164"/>
      <c r="G239" s="27"/>
      <c r="H239" s="108"/>
    </row>
    <row r="240" spans="1:8" ht="12.75">
      <c r="A240" s="7"/>
      <c r="C240" s="125" t="s">
        <v>205</v>
      </c>
      <c r="D240" s="126" t="s">
        <v>2</v>
      </c>
      <c r="E240" s="163">
        <v>30</v>
      </c>
      <c r="F240" s="164"/>
      <c r="G240" s="27">
        <f>$E240*F240</f>
        <v>0</v>
      </c>
      <c r="H240" s="108"/>
    </row>
    <row r="241" spans="1:8" ht="12.75">
      <c r="A241" s="7"/>
      <c r="C241" s="125" t="s">
        <v>206</v>
      </c>
      <c r="D241" s="126" t="s">
        <v>2</v>
      </c>
      <c r="E241" s="163">
        <v>30</v>
      </c>
      <c r="F241" s="164"/>
      <c r="G241" s="27">
        <f>$E241*F241</f>
        <v>0</v>
      </c>
      <c r="H241" s="108"/>
    </row>
    <row r="242" spans="1:8" ht="12.75">
      <c r="A242" s="7"/>
      <c r="B242" s="167"/>
      <c r="C242" s="166"/>
      <c r="D242" s="172"/>
      <c r="E242" s="136"/>
      <c r="F242" s="164"/>
      <c r="G242" s="27"/>
      <c r="H242" s="108"/>
    </row>
    <row r="243" spans="1:8" ht="22.5">
      <c r="A243" s="7"/>
      <c r="B243" s="13" t="s">
        <v>18</v>
      </c>
      <c r="C243" s="125" t="s">
        <v>169</v>
      </c>
      <c r="D243" s="7"/>
      <c r="E243" s="7"/>
      <c r="F243" s="7"/>
      <c r="G243" s="7"/>
      <c r="H243" s="108"/>
    </row>
    <row r="244" spans="1:8" ht="12.75">
      <c r="A244" s="7"/>
      <c r="C244" s="125" t="s">
        <v>153</v>
      </c>
      <c r="D244" s="126" t="s">
        <v>2</v>
      </c>
      <c r="E244" s="163">
        <v>80</v>
      </c>
      <c r="F244" s="164"/>
      <c r="G244" s="27">
        <f>$E244*F244</f>
        <v>0</v>
      </c>
      <c r="H244" s="108"/>
    </row>
    <row r="245" spans="1:8" ht="12.75">
      <c r="A245" s="7"/>
      <c r="C245" s="125" t="s">
        <v>152</v>
      </c>
      <c r="D245" s="126" t="s">
        <v>2</v>
      </c>
      <c r="E245" s="163">
        <v>80</v>
      </c>
      <c r="F245" s="164"/>
      <c r="G245" s="27">
        <f>$E245*F245</f>
        <v>0</v>
      </c>
      <c r="H245" s="108"/>
    </row>
    <row r="246" spans="1:8" ht="12.75">
      <c r="A246" s="7"/>
      <c r="C246" s="125"/>
      <c r="D246" s="126"/>
      <c r="E246" s="163"/>
      <c r="F246" s="164"/>
      <c r="G246" s="27"/>
      <c r="H246" s="108"/>
    </row>
    <row r="247" spans="1:8" ht="45">
      <c r="A247" s="7"/>
      <c r="B247" s="13" t="s">
        <v>19</v>
      </c>
      <c r="C247" s="166" t="s">
        <v>121</v>
      </c>
      <c r="D247" s="172"/>
      <c r="E247" s="173"/>
      <c r="F247" s="164"/>
      <c r="G247" s="27"/>
      <c r="H247" s="108"/>
    </row>
    <row r="248" spans="1:8" ht="12.75">
      <c r="A248" s="7"/>
      <c r="B248" s="167"/>
      <c r="C248" s="166" t="s">
        <v>128</v>
      </c>
      <c r="D248" s="172" t="s">
        <v>2</v>
      </c>
      <c r="E248" s="165">
        <v>20</v>
      </c>
      <c r="F248" s="164"/>
      <c r="G248" s="27">
        <f aca="true" t="shared" si="2" ref="G248:G252">$E248*F248</f>
        <v>0</v>
      </c>
      <c r="H248" s="108"/>
    </row>
    <row r="249" spans="1:8" ht="12.75">
      <c r="A249" s="7"/>
      <c r="B249" s="167"/>
      <c r="C249" s="166" t="s">
        <v>129</v>
      </c>
      <c r="D249" s="172" t="s">
        <v>2</v>
      </c>
      <c r="E249" s="165">
        <v>20</v>
      </c>
      <c r="F249" s="164"/>
      <c r="G249" s="27">
        <f t="shared" si="2"/>
        <v>0</v>
      </c>
      <c r="H249" s="108"/>
    </row>
    <row r="250" spans="1:8" ht="12.75">
      <c r="A250" s="7"/>
      <c r="B250" s="167"/>
      <c r="C250" s="166" t="s">
        <v>130</v>
      </c>
      <c r="D250" s="172" t="s">
        <v>2</v>
      </c>
      <c r="E250" s="165">
        <v>30</v>
      </c>
      <c r="F250" s="164"/>
      <c r="G250" s="27">
        <f t="shared" si="2"/>
        <v>0</v>
      </c>
      <c r="H250" s="108"/>
    </row>
    <row r="251" spans="1:8" ht="12.75">
      <c r="A251" s="7"/>
      <c r="B251" s="167"/>
      <c r="C251" s="166" t="s">
        <v>131</v>
      </c>
      <c r="D251" s="1" t="s">
        <v>2</v>
      </c>
      <c r="E251" s="165">
        <v>30</v>
      </c>
      <c r="F251" s="164"/>
      <c r="G251" s="27">
        <f t="shared" si="2"/>
        <v>0</v>
      </c>
      <c r="H251" s="108"/>
    </row>
    <row r="252" spans="1:8" ht="12.75">
      <c r="A252" s="7"/>
      <c r="B252" s="167"/>
      <c r="C252" s="166" t="s">
        <v>132</v>
      </c>
      <c r="D252" s="1" t="s">
        <v>2</v>
      </c>
      <c r="E252" s="165">
        <v>30</v>
      </c>
      <c r="F252" s="164"/>
      <c r="G252" s="27">
        <f t="shared" si="2"/>
        <v>0</v>
      </c>
      <c r="H252" s="108"/>
    </row>
    <row r="253" spans="1:8" ht="12.75">
      <c r="A253" s="7"/>
      <c r="B253" s="167"/>
      <c r="C253" s="166"/>
      <c r="E253" s="165"/>
      <c r="F253" s="164"/>
      <c r="G253" s="27"/>
      <c r="H253" s="108"/>
    </row>
    <row r="254" spans="1:8" ht="67.5">
      <c r="A254" s="7"/>
      <c r="B254" s="13" t="s">
        <v>20</v>
      </c>
      <c r="C254" s="166" t="s">
        <v>210</v>
      </c>
      <c r="E254" s="165"/>
      <c r="F254" s="164"/>
      <c r="G254" s="27"/>
      <c r="H254" s="108"/>
    </row>
    <row r="255" spans="1:8" ht="22.5">
      <c r="A255" s="7"/>
      <c r="B255" s="177"/>
      <c r="C255" s="174" t="s">
        <v>209</v>
      </c>
      <c r="D255" s="172" t="s">
        <v>1</v>
      </c>
      <c r="E255" s="136">
        <v>1</v>
      </c>
      <c r="F255" s="164"/>
      <c r="G255" s="27">
        <f aca="true" t="shared" si="3" ref="G255:G261">$E255*F255</f>
        <v>0</v>
      </c>
      <c r="H255" s="108"/>
    </row>
    <row r="256" spans="1:8" ht="12.75">
      <c r="A256" s="7"/>
      <c r="C256" s="174" t="s">
        <v>207</v>
      </c>
      <c r="D256" s="172" t="s">
        <v>1</v>
      </c>
      <c r="E256" s="136">
        <v>1</v>
      </c>
      <c r="F256" s="164"/>
      <c r="G256" s="27">
        <f t="shared" si="3"/>
        <v>0</v>
      </c>
      <c r="H256" s="108"/>
    </row>
    <row r="257" spans="1:8" ht="12.75">
      <c r="A257" s="7"/>
      <c r="B257" s="167"/>
      <c r="C257" s="174" t="s">
        <v>133</v>
      </c>
      <c r="D257" s="172" t="s">
        <v>1</v>
      </c>
      <c r="E257" s="136">
        <v>1</v>
      </c>
      <c r="F257" s="164"/>
      <c r="G257" s="27">
        <f t="shared" si="3"/>
        <v>0</v>
      </c>
      <c r="H257" s="108"/>
    </row>
    <row r="258" spans="1:8" ht="12.75">
      <c r="A258" s="7"/>
      <c r="B258" s="167"/>
      <c r="C258" s="174" t="s">
        <v>134</v>
      </c>
      <c r="D258" s="172" t="s">
        <v>1</v>
      </c>
      <c r="E258" s="136">
        <v>5</v>
      </c>
      <c r="F258" s="164"/>
      <c r="G258" s="27">
        <f t="shared" si="3"/>
        <v>0</v>
      </c>
      <c r="H258" s="108"/>
    </row>
    <row r="259" spans="1:8" ht="12.75">
      <c r="A259" s="7"/>
      <c r="B259" s="167"/>
      <c r="C259" s="174" t="s">
        <v>208</v>
      </c>
      <c r="D259" s="172" t="s">
        <v>1</v>
      </c>
      <c r="E259" s="136">
        <v>5</v>
      </c>
      <c r="F259" s="164"/>
      <c r="G259" s="27">
        <f t="shared" si="3"/>
        <v>0</v>
      </c>
      <c r="H259" s="108"/>
    </row>
    <row r="260" spans="1:8" ht="12.75">
      <c r="A260" s="7"/>
      <c r="B260" s="167"/>
      <c r="C260" s="174" t="s">
        <v>135</v>
      </c>
      <c r="D260" s="172" t="s">
        <v>1</v>
      </c>
      <c r="E260" s="136">
        <v>15</v>
      </c>
      <c r="F260" s="164"/>
      <c r="G260" s="27">
        <f t="shared" si="3"/>
        <v>0</v>
      </c>
      <c r="H260" s="108"/>
    </row>
    <row r="261" spans="1:8" ht="12.75">
      <c r="A261" s="7"/>
      <c r="B261" s="167"/>
      <c r="C261" s="174" t="s">
        <v>136</v>
      </c>
      <c r="D261" s="172" t="s">
        <v>1</v>
      </c>
      <c r="E261" s="136">
        <v>30</v>
      </c>
      <c r="F261" s="164"/>
      <c r="G261" s="27">
        <f t="shared" si="3"/>
        <v>0</v>
      </c>
      <c r="H261" s="108"/>
    </row>
    <row r="262" spans="1:8" ht="12.75">
      <c r="A262" s="7"/>
      <c r="B262" s="167"/>
      <c r="C262" s="166"/>
      <c r="E262" s="165"/>
      <c r="F262" s="164"/>
      <c r="G262" s="27"/>
      <c r="H262" s="108"/>
    </row>
    <row r="263" spans="1:8" ht="33.75">
      <c r="A263" s="7"/>
      <c r="B263" s="177" t="s">
        <v>21</v>
      </c>
      <c r="C263" s="53" t="s">
        <v>38</v>
      </c>
      <c r="D263" s="1" t="s">
        <v>0</v>
      </c>
      <c r="E263" s="165">
        <v>1</v>
      </c>
      <c r="F263" s="164"/>
      <c r="G263" s="27">
        <f>$E263*F263</f>
        <v>0</v>
      </c>
      <c r="H263" s="108"/>
    </row>
    <row r="264" spans="1:8" ht="12.75">
      <c r="A264" s="7"/>
      <c r="C264" s="166"/>
      <c r="D264" s="172"/>
      <c r="E264" s="173"/>
      <c r="F264" s="7"/>
      <c r="G264" s="7"/>
      <c r="H264" s="175"/>
    </row>
    <row r="265" spans="1:8" ht="45">
      <c r="A265" s="7"/>
      <c r="B265" s="177" t="s">
        <v>22</v>
      </c>
      <c r="C265" s="19" t="s">
        <v>116</v>
      </c>
      <c r="D265" s="9" t="s">
        <v>90</v>
      </c>
      <c r="E265" s="169">
        <v>20</v>
      </c>
      <c r="F265" s="170"/>
      <c r="G265" s="4">
        <f>$E265*F265</f>
        <v>0</v>
      </c>
      <c r="H265" s="108"/>
    </row>
    <row r="266" spans="1:8" ht="12.75">
      <c r="A266" s="7"/>
      <c r="B266" s="167"/>
      <c r="C266" s="174"/>
      <c r="D266" s="172"/>
      <c r="E266" s="136"/>
      <c r="F266" s="164"/>
      <c r="G266" s="27"/>
      <c r="H266" s="108"/>
    </row>
    <row r="267" spans="1:8" ht="45">
      <c r="A267" s="7"/>
      <c r="B267" s="13" t="s">
        <v>23</v>
      </c>
      <c r="C267" s="51" t="s">
        <v>120</v>
      </c>
      <c r="D267" s="28" t="s">
        <v>0</v>
      </c>
      <c r="E267" s="50">
        <v>20</v>
      </c>
      <c r="F267" s="27"/>
      <c r="G267" s="4">
        <f>$E267*F267</f>
        <v>0</v>
      </c>
      <c r="H267" s="108"/>
    </row>
    <row r="268" spans="1:8" ht="12.75">
      <c r="A268" s="7"/>
      <c r="B268" s="167"/>
      <c r="C268" s="166"/>
      <c r="E268" s="165"/>
      <c r="F268" s="164"/>
      <c r="G268" s="27"/>
      <c r="H268" s="108"/>
    </row>
    <row r="269" spans="1:8" ht="12.75">
      <c r="A269" s="7"/>
      <c r="B269" s="167" t="s">
        <v>97</v>
      </c>
      <c r="C269" s="166" t="s">
        <v>202</v>
      </c>
      <c r="D269" s="172" t="s">
        <v>0</v>
      </c>
      <c r="E269" s="136">
        <v>1</v>
      </c>
      <c r="F269" s="127"/>
      <c r="G269" s="4">
        <f>$E269*F269</f>
        <v>0</v>
      </c>
      <c r="H269" s="108"/>
    </row>
    <row r="270" spans="1:8" ht="12.75">
      <c r="A270" s="7"/>
      <c r="B270" s="167"/>
      <c r="C270" s="166"/>
      <c r="E270" s="165"/>
      <c r="F270" s="164"/>
      <c r="G270" s="27"/>
      <c r="H270" s="108"/>
    </row>
    <row r="271" spans="1:8" ht="22.5">
      <c r="A271" s="7"/>
      <c r="B271" s="167" t="s">
        <v>102</v>
      </c>
      <c r="C271" s="166" t="s">
        <v>124</v>
      </c>
      <c r="D271" s="172" t="s">
        <v>0</v>
      </c>
      <c r="E271" s="136">
        <v>1</v>
      </c>
      <c r="F271" s="127"/>
      <c r="G271" s="4">
        <f>$E271*F271</f>
        <v>0</v>
      </c>
      <c r="H271" s="108"/>
    </row>
    <row r="272" spans="1:8" ht="12.75">
      <c r="A272" s="7"/>
      <c r="B272" s="167"/>
      <c r="C272" s="166"/>
      <c r="E272" s="165"/>
      <c r="F272" s="164"/>
      <c r="G272" s="27"/>
      <c r="H272" s="108"/>
    </row>
    <row r="273" spans="1:8" ht="33.75">
      <c r="A273" s="7"/>
      <c r="B273" s="167" t="s">
        <v>103</v>
      </c>
      <c r="C273" s="55" t="s">
        <v>138</v>
      </c>
      <c r="D273" s="123"/>
      <c r="E273" s="160"/>
      <c r="F273" s="124"/>
      <c r="H273" s="108"/>
    </row>
    <row r="274" spans="1:8" ht="12.75">
      <c r="A274" s="7"/>
      <c r="B274" s="167"/>
      <c r="C274" s="56" t="s">
        <v>24</v>
      </c>
      <c r="D274" s="130"/>
      <c r="E274" s="161"/>
      <c r="F274" s="124"/>
      <c r="H274" s="108"/>
    </row>
    <row r="275" spans="1:8" ht="12.75">
      <c r="A275" s="7"/>
      <c r="C275" s="6" t="s">
        <v>25</v>
      </c>
      <c r="D275" s="123"/>
      <c r="E275" s="160"/>
      <c r="F275" s="124"/>
      <c r="H275" s="108"/>
    </row>
    <row r="276" spans="1:8" ht="12.75">
      <c r="A276" s="7"/>
      <c r="B276" s="167"/>
      <c r="C276" s="57" t="s">
        <v>26</v>
      </c>
      <c r="D276" s="123"/>
      <c r="E276" s="160"/>
      <c r="F276" s="124"/>
      <c r="H276" s="108"/>
    </row>
    <row r="277" spans="1:8" ht="12.75">
      <c r="A277" s="7"/>
      <c r="B277" s="167"/>
      <c r="C277" s="57" t="s">
        <v>27</v>
      </c>
      <c r="D277" s="123"/>
      <c r="E277" s="160"/>
      <c r="F277" s="124"/>
      <c r="H277" s="108"/>
    </row>
    <row r="278" spans="1:8" ht="12.75">
      <c r="A278" s="7"/>
      <c r="B278" s="167"/>
      <c r="C278" s="57" t="s">
        <v>119</v>
      </c>
      <c r="D278" s="123"/>
      <c r="E278" s="160"/>
      <c r="F278" s="124"/>
      <c r="H278" s="108"/>
    </row>
    <row r="279" spans="1:8" ht="12.75">
      <c r="A279" s="7"/>
      <c r="B279" s="167"/>
      <c r="C279" s="57" t="s">
        <v>28</v>
      </c>
      <c r="D279" s="7"/>
      <c r="E279" s="7"/>
      <c r="F279" s="7"/>
      <c r="G279" s="7"/>
      <c r="H279" s="108"/>
    </row>
    <row r="280" spans="1:8" ht="12.75">
      <c r="A280" s="7"/>
      <c r="B280" s="167"/>
      <c r="C280" s="158" t="s">
        <v>84</v>
      </c>
      <c r="D280" s="123" t="s">
        <v>0</v>
      </c>
      <c r="E280" s="160">
        <v>1</v>
      </c>
      <c r="F280" s="124"/>
      <c r="G280" s="4">
        <f>$E280*F280</f>
        <v>0</v>
      </c>
      <c r="H280" s="108"/>
    </row>
    <row r="281" spans="1:8" ht="12.75">
      <c r="A281" s="7"/>
      <c r="B281" s="167"/>
      <c r="C281" s="29"/>
      <c r="H281" s="108"/>
    </row>
    <row r="282" spans="1:8" ht="12.75">
      <c r="A282" s="109"/>
      <c r="B282" s="167"/>
      <c r="C282" s="70" t="str">
        <f>CONCATENATE("UKUPNO ",C221,)</f>
        <v>UKUPNO Revidirati i sanirati el. instalacije u bistro Barumba</v>
      </c>
      <c r="D282" s="18"/>
      <c r="E282" s="48"/>
      <c r="F282" s="24"/>
      <c r="G282" s="24">
        <f>SUM(G222:G281)</f>
        <v>0</v>
      </c>
      <c r="H282" s="108"/>
    </row>
    <row r="283" ht="12.75">
      <c r="C283" s="29"/>
    </row>
    <row r="284" spans="2:8" ht="22.5">
      <c r="B284" s="81" t="s">
        <v>65</v>
      </c>
      <c r="C284" s="86" t="s">
        <v>66</v>
      </c>
      <c r="D284" s="110"/>
      <c r="E284" s="83"/>
      <c r="F284" s="84"/>
      <c r="G284" s="84"/>
      <c r="H284" s="85"/>
    </row>
    <row r="285" spans="2:7" ht="12.75">
      <c r="B285" s="96"/>
      <c r="C285" s="134"/>
      <c r="D285" s="135"/>
      <c r="E285" s="136"/>
      <c r="F285" s="137"/>
      <c r="G285" s="149"/>
    </row>
    <row r="286" spans="2:7" s="12" customFormat="1" ht="12.75">
      <c r="B286" s="96"/>
      <c r="C286" s="138" t="s">
        <v>69</v>
      </c>
      <c r="D286" s="135"/>
      <c r="E286" s="136"/>
      <c r="F286" s="137"/>
      <c r="G286" s="149"/>
    </row>
    <row r="287" spans="2:7" s="12" customFormat="1" ht="12.75">
      <c r="B287" s="96"/>
      <c r="C287" s="138"/>
      <c r="D287" s="135"/>
      <c r="E287" s="136"/>
      <c r="F287" s="137"/>
      <c r="G287" s="149"/>
    </row>
    <row r="288" spans="2:7" s="133" customFormat="1" ht="33.75">
      <c r="B288" s="96" t="s">
        <v>4</v>
      </c>
      <c r="C288" s="134" t="s">
        <v>70</v>
      </c>
      <c r="D288" s="135" t="s">
        <v>71</v>
      </c>
      <c r="E288" s="136">
        <v>4</v>
      </c>
      <c r="F288" s="140"/>
      <c r="G288" s="4">
        <f>$E288*F288</f>
        <v>0</v>
      </c>
    </row>
    <row r="289" spans="2:7" s="133" customFormat="1" ht="12.75">
      <c r="B289" s="96"/>
      <c r="C289" s="134"/>
      <c r="D289" s="135"/>
      <c r="E289" s="136"/>
      <c r="F289" s="124"/>
      <c r="G289" s="4"/>
    </row>
    <row r="290" spans="2:8" s="139" customFormat="1" ht="33.75">
      <c r="B290" s="96" t="s">
        <v>5</v>
      </c>
      <c r="C290" s="134" t="s">
        <v>72</v>
      </c>
      <c r="D290" s="135" t="s">
        <v>0</v>
      </c>
      <c r="E290" s="136">
        <v>1</v>
      </c>
      <c r="F290" s="140"/>
      <c r="G290" s="4">
        <f>$E290*F290</f>
        <v>0</v>
      </c>
      <c r="H290" s="141"/>
    </row>
    <row r="291" spans="2:7" s="133" customFormat="1" ht="12.75">
      <c r="B291" s="96"/>
      <c r="C291" s="134"/>
      <c r="D291" s="135"/>
      <c r="E291" s="136"/>
      <c r="F291" s="124"/>
      <c r="G291" s="4"/>
    </row>
    <row r="292" spans="2:7" s="133" customFormat="1" ht="33.75">
      <c r="B292" s="96" t="s">
        <v>6</v>
      </c>
      <c r="C292" s="142" t="s">
        <v>73</v>
      </c>
      <c r="D292" s="135" t="s">
        <v>1</v>
      </c>
      <c r="E292" s="136">
        <v>3</v>
      </c>
      <c r="F292" s="140"/>
      <c r="G292" s="4">
        <f>$E292*F292</f>
        <v>0</v>
      </c>
    </row>
    <row r="293" spans="2:7" s="133" customFormat="1" ht="12.75">
      <c r="B293" s="96"/>
      <c r="C293" s="142"/>
      <c r="D293" s="135"/>
      <c r="E293" s="136"/>
      <c r="F293" s="140"/>
      <c r="G293" s="4"/>
    </row>
    <row r="294" spans="2:7" s="133" customFormat="1" ht="22.5">
      <c r="B294" s="96" t="s">
        <v>7</v>
      </c>
      <c r="C294" s="142" t="s">
        <v>74</v>
      </c>
      <c r="D294" s="135"/>
      <c r="E294" s="136"/>
      <c r="F294" s="140"/>
      <c r="G294" s="140"/>
    </row>
    <row r="295" spans="2:7" s="133" customFormat="1" ht="22.5">
      <c r="B295" s="96"/>
      <c r="C295" s="142" t="s">
        <v>201</v>
      </c>
      <c r="D295" s="135" t="s">
        <v>1</v>
      </c>
      <c r="E295" s="136">
        <v>1</v>
      </c>
      <c r="F295" s="140"/>
      <c r="G295" s="4">
        <f>$E295*F295</f>
        <v>0</v>
      </c>
    </row>
    <row r="296" spans="2:7" s="133" customFormat="1" ht="22.5">
      <c r="B296" s="178"/>
      <c r="C296" s="142" t="s">
        <v>75</v>
      </c>
      <c r="D296" s="135" t="s">
        <v>1</v>
      </c>
      <c r="E296" s="136">
        <v>1</v>
      </c>
      <c r="F296" s="140"/>
      <c r="G296" s="4">
        <f>$E296*F296</f>
        <v>0</v>
      </c>
    </row>
    <row r="297" spans="2:7" s="133" customFormat="1" ht="22.5">
      <c r="B297" s="96"/>
      <c r="C297" s="142" t="s">
        <v>76</v>
      </c>
      <c r="D297" s="135" t="s">
        <v>0</v>
      </c>
      <c r="E297" s="136">
        <v>1</v>
      </c>
      <c r="F297" s="140"/>
      <c r="G297" s="4">
        <f>$E297*F297</f>
        <v>0</v>
      </c>
    </row>
    <row r="298" spans="2:7" s="133" customFormat="1" ht="12.75">
      <c r="B298" s="96"/>
      <c r="C298" s="142"/>
      <c r="D298" s="135"/>
      <c r="E298" s="136"/>
      <c r="F298" s="140"/>
      <c r="G298" s="4"/>
    </row>
    <row r="299" spans="2:7" s="133" customFormat="1" ht="22.5">
      <c r="B299" s="96" t="s">
        <v>14</v>
      </c>
      <c r="C299" s="142" t="s">
        <v>77</v>
      </c>
      <c r="D299" s="135" t="s">
        <v>0</v>
      </c>
      <c r="E299" s="136">
        <v>1</v>
      </c>
      <c r="F299" s="140"/>
      <c r="G299" s="4">
        <f>$E299*F299</f>
        <v>0</v>
      </c>
    </row>
    <row r="300" spans="2:7" s="133" customFormat="1" ht="12.75">
      <c r="B300" s="179"/>
      <c r="C300" s="142"/>
      <c r="D300" s="135"/>
      <c r="E300" s="136"/>
      <c r="F300" s="140"/>
      <c r="G300" s="4"/>
    </row>
    <row r="301" spans="2:7" s="133" customFormat="1" ht="22.5">
      <c r="B301" s="96" t="s">
        <v>15</v>
      </c>
      <c r="C301" s="142" t="s">
        <v>78</v>
      </c>
      <c r="D301" s="135" t="s">
        <v>0</v>
      </c>
      <c r="E301" s="136">
        <v>1</v>
      </c>
      <c r="F301" s="140"/>
      <c r="G301" s="4">
        <f>$E301*F301</f>
        <v>0</v>
      </c>
    </row>
    <row r="302" spans="2:7" s="133" customFormat="1" ht="12.75">
      <c r="B302" s="178"/>
      <c r="C302" s="144"/>
      <c r="D302" s="143"/>
      <c r="E302" s="136"/>
      <c r="F302" s="140"/>
      <c r="G302" s="140"/>
    </row>
    <row r="303" spans="1:7" s="133" customFormat="1" ht="22.5">
      <c r="A303" s="108"/>
      <c r="B303" s="180"/>
      <c r="C303" s="70" t="str">
        <f>CONCATENATE("UKUPNO ",C284,)</f>
        <v>UKUPNO Ugradnja brojila za struju i vodu - Restoran / Pizzeria Laguna Stella Maris resort</v>
      </c>
      <c r="D303" s="146"/>
      <c r="E303" s="162"/>
      <c r="F303" s="147"/>
      <c r="G303" s="147">
        <f>SUM(G288:G302)</f>
        <v>0</v>
      </c>
    </row>
    <row r="304" spans="2:7" s="133" customFormat="1" ht="12.75">
      <c r="B304" s="13"/>
      <c r="C304" s="29"/>
      <c r="D304" s="1"/>
      <c r="E304" s="17"/>
      <c r="F304" s="10"/>
      <c r="G304" s="10"/>
    </row>
    <row r="305" spans="2:8" s="145" customFormat="1" ht="12.75">
      <c r="B305" s="81" t="s">
        <v>67</v>
      </c>
      <c r="C305" s="113" t="s">
        <v>68</v>
      </c>
      <c r="D305" s="110"/>
      <c r="E305" s="83"/>
      <c r="F305" s="84"/>
      <c r="G305" s="84"/>
      <c r="H305" s="85"/>
    </row>
    <row r="306" spans="2:8" ht="12.75">
      <c r="B306" s="15"/>
      <c r="C306" s="29"/>
      <c r="D306" s="18"/>
      <c r="E306" s="48"/>
      <c r="F306" s="24"/>
      <c r="G306" s="24"/>
      <c r="H306" s="111"/>
    </row>
    <row r="307" spans="1:8" s="12" customFormat="1" ht="12.75">
      <c r="A307" s="133"/>
      <c r="B307" s="96"/>
      <c r="C307" s="138" t="s">
        <v>79</v>
      </c>
      <c r="D307" s="135"/>
      <c r="E307" s="136"/>
      <c r="F307" s="137"/>
      <c r="G307" s="149"/>
      <c r="H307" s="133"/>
    </row>
    <row r="308" spans="1:8" s="12" customFormat="1" ht="12.75">
      <c r="A308" s="133"/>
      <c r="B308" s="96"/>
      <c r="C308" s="138"/>
      <c r="D308" s="135"/>
      <c r="E308" s="136"/>
      <c r="F308" s="137"/>
      <c r="G308" s="149"/>
      <c r="H308" s="133"/>
    </row>
    <row r="309" spans="1:8" s="12" customFormat="1" ht="33.75">
      <c r="A309" s="139"/>
      <c r="B309" s="96" t="s">
        <v>4</v>
      </c>
      <c r="C309" s="134" t="s">
        <v>70</v>
      </c>
      <c r="D309" s="135" t="s">
        <v>71</v>
      </c>
      <c r="E309" s="136">
        <v>4</v>
      </c>
      <c r="F309" s="140"/>
      <c r="G309" s="4">
        <f>$E309*F309</f>
        <v>0</v>
      </c>
      <c r="H309" s="141"/>
    </row>
    <row r="310" spans="2:7" s="133" customFormat="1" ht="12.75">
      <c r="B310" s="96"/>
      <c r="C310" s="134"/>
      <c r="D310" s="135"/>
      <c r="E310" s="136"/>
      <c r="F310" s="124"/>
      <c r="G310" s="4"/>
    </row>
    <row r="311" spans="1:8" s="139" customFormat="1" ht="33.75">
      <c r="A311" s="133"/>
      <c r="B311" s="96" t="s">
        <v>5</v>
      </c>
      <c r="C311" s="134" t="s">
        <v>72</v>
      </c>
      <c r="D311" s="135" t="s">
        <v>0</v>
      </c>
      <c r="E311" s="136">
        <v>1</v>
      </c>
      <c r="F311" s="140"/>
      <c r="G311" s="4">
        <f>$E311*F311</f>
        <v>0</v>
      </c>
      <c r="H311" s="133"/>
    </row>
    <row r="312" spans="2:7" s="133" customFormat="1" ht="12.75">
      <c r="B312" s="96"/>
      <c r="C312" s="134"/>
      <c r="D312" s="135"/>
      <c r="E312" s="136"/>
      <c r="F312" s="124"/>
      <c r="G312" s="4"/>
    </row>
    <row r="313" spans="2:7" s="133" customFormat="1" ht="33.75">
      <c r="B313" s="96" t="s">
        <v>6</v>
      </c>
      <c r="C313" s="142" t="s">
        <v>73</v>
      </c>
      <c r="D313" s="135" t="s">
        <v>1</v>
      </c>
      <c r="E313" s="136">
        <v>3</v>
      </c>
      <c r="F313" s="140"/>
      <c r="G313" s="4">
        <f>$E313*F313</f>
        <v>0</v>
      </c>
    </row>
    <row r="314" spans="2:7" s="133" customFormat="1" ht="12.75">
      <c r="B314" s="96"/>
      <c r="C314" s="142"/>
      <c r="D314" s="135"/>
      <c r="E314" s="136"/>
      <c r="F314" s="140"/>
      <c r="G314" s="4"/>
    </row>
    <row r="315" spans="2:7" s="133" customFormat="1" ht="22.5">
      <c r="B315" s="96" t="s">
        <v>7</v>
      </c>
      <c r="C315" s="142" t="s">
        <v>74</v>
      </c>
      <c r="D315" s="135"/>
      <c r="E315" s="136"/>
      <c r="F315" s="140"/>
      <c r="G315" s="140"/>
    </row>
    <row r="316" spans="2:7" s="133" customFormat="1" ht="22.5">
      <c r="B316" s="96"/>
      <c r="C316" s="142" t="s">
        <v>201</v>
      </c>
      <c r="D316" s="135" t="s">
        <v>1</v>
      </c>
      <c r="E316" s="136">
        <v>1</v>
      </c>
      <c r="F316" s="140"/>
      <c r="G316" s="4">
        <f>$E316*F316</f>
        <v>0</v>
      </c>
    </row>
    <row r="317" spans="2:7" s="133" customFormat="1" ht="22.5">
      <c r="B317" s="178"/>
      <c r="C317" s="142" t="s">
        <v>75</v>
      </c>
      <c r="D317" s="135" t="s">
        <v>1</v>
      </c>
      <c r="E317" s="136">
        <v>1</v>
      </c>
      <c r="F317" s="140"/>
      <c r="G317" s="4">
        <f>$E317*F317</f>
        <v>0</v>
      </c>
    </row>
    <row r="318" spans="2:7" s="133" customFormat="1" ht="22.5">
      <c r="B318" s="96"/>
      <c r="C318" s="142" t="s">
        <v>76</v>
      </c>
      <c r="D318" s="135" t="s">
        <v>0</v>
      </c>
      <c r="E318" s="136">
        <v>1</v>
      </c>
      <c r="F318" s="140"/>
      <c r="G318" s="4">
        <f>$E318*F318</f>
        <v>0</v>
      </c>
    </row>
    <row r="319" spans="2:7" s="133" customFormat="1" ht="12.75">
      <c r="B319" s="96"/>
      <c r="C319" s="142"/>
      <c r="D319" s="135"/>
      <c r="E319" s="136"/>
      <c r="F319" s="140"/>
      <c r="G319" s="4"/>
    </row>
    <row r="320" spans="2:7" s="133" customFormat="1" ht="22.5">
      <c r="B320" s="96" t="s">
        <v>14</v>
      </c>
      <c r="C320" s="142" t="s">
        <v>77</v>
      </c>
      <c r="D320" s="135" t="s">
        <v>0</v>
      </c>
      <c r="E320" s="136">
        <v>1</v>
      </c>
      <c r="F320" s="140"/>
      <c r="G320" s="4">
        <f>$E320*F320</f>
        <v>0</v>
      </c>
    </row>
    <row r="321" spans="2:7" s="133" customFormat="1" ht="12.75">
      <c r="B321" s="179"/>
      <c r="C321" s="142"/>
      <c r="D321" s="135"/>
      <c r="E321" s="136"/>
      <c r="F321" s="140"/>
      <c r="G321" s="4"/>
    </row>
    <row r="322" spans="2:7" s="133" customFormat="1" ht="22.5">
      <c r="B322" s="96" t="s">
        <v>15</v>
      </c>
      <c r="C322" s="142" t="s">
        <v>78</v>
      </c>
      <c r="D322" s="135" t="s">
        <v>0</v>
      </c>
      <c r="E322" s="136">
        <v>1</v>
      </c>
      <c r="F322" s="140"/>
      <c r="G322" s="4">
        <f>$E322*F322</f>
        <v>0</v>
      </c>
    </row>
    <row r="323" spans="2:7" s="133" customFormat="1" ht="12.75">
      <c r="B323" s="178"/>
      <c r="C323" s="144"/>
      <c r="D323" s="143"/>
      <c r="E323" s="136"/>
      <c r="F323" s="140"/>
      <c r="G323" s="140"/>
    </row>
    <row r="324" spans="1:8" s="133" customFormat="1" ht="22.5">
      <c r="A324" s="108"/>
      <c r="B324" s="180"/>
      <c r="C324" s="70" t="str">
        <f>CONCATENATE("UKUPNO ",C305,)</f>
        <v>UKUPNO Ugradnja brojila za struju i vodu - Barrumba bar Stella Maris resort</v>
      </c>
      <c r="D324" s="146"/>
      <c r="E324" s="162"/>
      <c r="F324" s="147"/>
      <c r="G324" s="147">
        <f>SUM(G309:G323)</f>
        <v>0</v>
      </c>
      <c r="H324" s="145"/>
    </row>
    <row r="325" spans="1:8" s="133" customFormat="1" ht="12.75">
      <c r="A325" s="105"/>
      <c r="B325" s="58"/>
      <c r="C325" s="64"/>
      <c r="D325" s="59"/>
      <c r="E325" s="69"/>
      <c r="F325" s="40"/>
      <c r="G325" s="40"/>
      <c r="H325" s="41"/>
    </row>
    <row r="326" spans="1:8" s="145" customFormat="1" ht="12.75">
      <c r="A326" s="105"/>
      <c r="B326" s="88"/>
      <c r="C326" s="82"/>
      <c r="D326" s="87"/>
      <c r="E326" s="89"/>
      <c r="F326" s="90"/>
      <c r="G326" s="90"/>
      <c r="H326" s="112"/>
    </row>
    <row r="327" spans="1:8" s="11" customFormat="1" ht="12.75">
      <c r="A327" s="105"/>
      <c r="B327" s="58"/>
      <c r="C327" s="93"/>
      <c r="D327" s="59"/>
      <c r="E327" s="69"/>
      <c r="F327" s="94"/>
      <c r="G327" s="94"/>
      <c r="H327" s="95"/>
    </row>
    <row r="328" spans="1:8" s="11" customFormat="1" ht="12.75">
      <c r="A328" s="108"/>
      <c r="B328" s="13"/>
      <c r="C328" s="52" t="s">
        <v>3</v>
      </c>
      <c r="D328" s="9"/>
      <c r="E328" s="34"/>
      <c r="F328" s="27"/>
      <c r="G328" s="27"/>
      <c r="H328" s="20"/>
    </row>
    <row r="329" spans="1:8" s="11" customFormat="1" ht="12.75">
      <c r="A329" s="108"/>
      <c r="B329" s="13"/>
      <c r="C329" s="73"/>
      <c r="D329" s="34"/>
      <c r="E329" s="34"/>
      <c r="F329" s="27"/>
      <c r="G329" s="27"/>
      <c r="H329" s="74"/>
    </row>
    <row r="330" spans="1:9" ht="12.75">
      <c r="A330" s="4"/>
      <c r="B330" s="13" t="s">
        <v>4</v>
      </c>
      <c r="C330" s="29" t="str">
        <f>C71</f>
        <v>UKUPNO Zamjena KPO ormara Amfore</v>
      </c>
      <c r="D330" s="34"/>
      <c r="E330" s="34"/>
      <c r="F330" s="27"/>
      <c r="G330" s="4">
        <f>G71</f>
        <v>0</v>
      </c>
      <c r="H330" s="74"/>
      <c r="I330" s="108"/>
    </row>
    <row r="331" spans="1:9" ht="12.75">
      <c r="A331" s="4"/>
      <c r="B331" s="13" t="s">
        <v>5</v>
      </c>
      <c r="C331" s="245" t="str">
        <f>C120</f>
        <v>UKUPNO Zamjena SSRO ormara Amfore (oštećeni ormar)</v>
      </c>
      <c r="D331" s="39"/>
      <c r="E331" s="148"/>
      <c r="F331" s="129"/>
      <c r="G331" s="4">
        <f>G120</f>
        <v>0</v>
      </c>
      <c r="H331" s="74"/>
      <c r="I331" s="108"/>
    </row>
    <row r="332" spans="1:9" ht="12.75">
      <c r="A332" s="155"/>
      <c r="B332" s="13" t="s">
        <v>6</v>
      </c>
      <c r="C332" s="29" t="str">
        <f>C169</f>
        <v>UKUPNO Izrada uzemljenja objekta i ormara za držanje goriva</v>
      </c>
      <c r="D332" s="39"/>
      <c r="E332" s="148"/>
      <c r="F332" s="129"/>
      <c r="G332" s="155">
        <f>G169</f>
        <v>0</v>
      </c>
      <c r="H332" s="74"/>
      <c r="I332" s="108"/>
    </row>
    <row r="333" spans="1:9" ht="12.75">
      <c r="A333" s="155"/>
      <c r="B333" s="13" t="s">
        <v>7</v>
      </c>
      <c r="C333" s="29" t="str">
        <f>C219</f>
        <v>UKUPNO Rekonstrukcija glavnog električnog ormara Al Mare</v>
      </c>
      <c r="D333" s="39"/>
      <c r="E333" s="148"/>
      <c r="F333" s="129"/>
      <c r="G333" s="155">
        <f>G219</f>
        <v>0</v>
      </c>
      <c r="H333" s="74"/>
      <c r="I333" s="108"/>
    </row>
    <row r="334" spans="1:9" ht="12.75">
      <c r="A334" s="155"/>
      <c r="B334" s="13" t="s">
        <v>14</v>
      </c>
      <c r="C334" s="29" t="str">
        <f>C282</f>
        <v>UKUPNO Revidirati i sanirati el. instalacije u bistro Barumba</v>
      </c>
      <c r="D334" s="39"/>
      <c r="E334" s="148"/>
      <c r="F334" s="129"/>
      <c r="G334" s="155">
        <f>G282</f>
        <v>0</v>
      </c>
      <c r="H334" s="74"/>
      <c r="I334" s="108"/>
    </row>
    <row r="335" spans="1:9" ht="22.5">
      <c r="A335" s="155"/>
      <c r="B335" s="13" t="s">
        <v>15</v>
      </c>
      <c r="C335" s="29" t="str">
        <f>C303</f>
        <v>UKUPNO Ugradnja brojila za struju i vodu - Restoran / Pizzeria Laguna Stella Maris resort</v>
      </c>
      <c r="D335" s="39"/>
      <c r="E335" s="148"/>
      <c r="F335" s="129"/>
      <c r="G335" s="155">
        <f>G303</f>
        <v>0</v>
      </c>
      <c r="H335" s="74"/>
      <c r="I335" s="108"/>
    </row>
    <row r="336" spans="1:9" ht="12.75">
      <c r="A336" s="10"/>
      <c r="B336" s="177" t="s">
        <v>16</v>
      </c>
      <c r="C336" s="29" t="str">
        <f>C324</f>
        <v>UKUPNO Ugradnja brojila za struju i vodu - Barrumba bar Stella Maris resort</v>
      </c>
      <c r="D336" s="39"/>
      <c r="E336" s="148"/>
      <c r="F336" s="129"/>
      <c r="G336" s="10">
        <f>G324</f>
        <v>0</v>
      </c>
      <c r="H336" s="74"/>
      <c r="I336" s="108"/>
    </row>
    <row r="337" spans="3:8" ht="12.75">
      <c r="C337" s="29"/>
      <c r="D337" s="39"/>
      <c r="E337" s="148"/>
      <c r="F337" s="129"/>
      <c r="H337" s="74"/>
    </row>
    <row r="338" spans="1:9" s="12" customFormat="1" ht="12.75">
      <c r="A338" s="24"/>
      <c r="B338" s="15"/>
      <c r="C338" s="70" t="s">
        <v>80</v>
      </c>
      <c r="D338" s="43"/>
      <c r="E338" s="44"/>
      <c r="F338" s="45"/>
      <c r="G338" s="24">
        <f>SUM(G330:G337)</f>
        <v>0</v>
      </c>
      <c r="H338" s="207"/>
      <c r="I338" s="24"/>
    </row>
    <row r="339" spans="3:8" ht="12.75">
      <c r="C339" s="70"/>
      <c r="D339" s="43"/>
      <c r="E339" s="44"/>
      <c r="F339" s="45"/>
      <c r="H339" s="74"/>
    </row>
    <row r="340" spans="3:8" ht="12.75">
      <c r="C340" s="70"/>
      <c r="D340" s="43"/>
      <c r="E340" s="44"/>
      <c r="F340" s="45"/>
      <c r="H340" s="74"/>
    </row>
    <row r="341" spans="3:8" ht="12.75">
      <c r="C341" s="73"/>
      <c r="D341" s="9"/>
      <c r="E341" s="34"/>
      <c r="F341" s="27"/>
      <c r="G341" s="27"/>
      <c r="H341" s="74"/>
    </row>
    <row r="342" spans="3:8" ht="12.75">
      <c r="C342" s="21"/>
      <c r="D342" s="62"/>
      <c r="E342" s="49"/>
      <c r="F342" s="40"/>
      <c r="G342" s="40"/>
      <c r="H342" s="40"/>
    </row>
    <row r="343" spans="1:8" ht="12.75">
      <c r="A343" s="98"/>
      <c r="B343" s="14"/>
      <c r="C343" s="75" t="s">
        <v>54</v>
      </c>
      <c r="D343" s="9"/>
      <c r="E343" s="34"/>
      <c r="F343" s="98"/>
      <c r="G343" s="156"/>
      <c r="H343" s="98"/>
    </row>
    <row r="344" spans="1:8" ht="12.75">
      <c r="A344" s="98"/>
      <c r="B344" s="14"/>
      <c r="C344" s="99"/>
      <c r="D344" s="9"/>
      <c r="E344" s="34"/>
      <c r="F344" s="98"/>
      <c r="G344" s="156"/>
      <c r="H344" s="98"/>
    </row>
    <row r="345" spans="2:7" s="98" customFormat="1" ht="12.75">
      <c r="B345" s="14"/>
      <c r="C345" s="100"/>
      <c r="D345" s="9"/>
      <c r="E345" s="34"/>
      <c r="G345" s="156"/>
    </row>
    <row r="346" spans="2:7" s="98" customFormat="1" ht="12.75">
      <c r="B346" s="128"/>
      <c r="C346" s="75" t="s">
        <v>55</v>
      </c>
      <c r="D346" s="9"/>
      <c r="E346" s="34"/>
      <c r="G346" s="156"/>
    </row>
    <row r="347" spans="2:7" s="98" customFormat="1" ht="12.75">
      <c r="B347" s="128"/>
      <c r="C347" s="101"/>
      <c r="D347" s="9"/>
      <c r="E347" s="34"/>
      <c r="G347" s="156"/>
    </row>
    <row r="348" spans="2:7" s="98" customFormat="1" ht="12.75">
      <c r="B348" s="128"/>
      <c r="C348" s="100"/>
      <c r="D348" s="9"/>
      <c r="E348" s="34"/>
      <c r="G348" s="156"/>
    </row>
    <row r="349" spans="2:8" s="98" customFormat="1" ht="12.75">
      <c r="B349" s="128"/>
      <c r="C349" s="102"/>
      <c r="D349" s="9"/>
      <c r="E349" s="34"/>
      <c r="F349" s="72"/>
      <c r="G349" s="156"/>
      <c r="H349" s="103"/>
    </row>
    <row r="350" spans="1:8" s="98" customFormat="1" ht="12.75">
      <c r="A350" s="108"/>
      <c r="B350" s="13"/>
      <c r="C350" s="6"/>
      <c r="D350" s="1"/>
      <c r="E350" s="17"/>
      <c r="F350" s="10"/>
      <c r="G350" s="10"/>
      <c r="H350" s="8"/>
    </row>
    <row r="351" spans="1:8" s="98" customFormat="1" ht="12.75">
      <c r="A351" s="108"/>
      <c r="B351" s="96"/>
      <c r="C351" s="97" t="s">
        <v>45</v>
      </c>
      <c r="D351" s="1"/>
      <c r="E351" s="17"/>
      <c r="F351" s="10"/>
      <c r="G351" s="10"/>
      <c r="H351" s="8"/>
    </row>
    <row r="352" spans="2:3" ht="22.5">
      <c r="B352" s="250" t="s">
        <v>4</v>
      </c>
      <c r="C352" s="97" t="s">
        <v>46</v>
      </c>
    </row>
    <row r="353" spans="2:3" ht="22.5">
      <c r="B353" s="96" t="s">
        <v>5</v>
      </c>
      <c r="C353" s="97" t="s">
        <v>47</v>
      </c>
    </row>
    <row r="354" spans="2:3" ht="12.75">
      <c r="B354" s="96" t="s">
        <v>6</v>
      </c>
      <c r="C354" s="97" t="s">
        <v>48</v>
      </c>
    </row>
    <row r="355" spans="2:3" ht="33.75">
      <c r="B355" s="96" t="s">
        <v>7</v>
      </c>
      <c r="C355" s="97" t="s">
        <v>49</v>
      </c>
    </row>
    <row r="356" spans="2:3" ht="12.75">
      <c r="B356" s="96" t="s">
        <v>14</v>
      </c>
      <c r="C356" s="97" t="s">
        <v>50</v>
      </c>
    </row>
    <row r="357" spans="2:3" ht="22.5">
      <c r="B357" s="96" t="s">
        <v>15</v>
      </c>
      <c r="C357" s="97" t="s">
        <v>51</v>
      </c>
    </row>
    <row r="358" spans="2:3" ht="22.5">
      <c r="B358" s="96" t="s">
        <v>16</v>
      </c>
      <c r="C358" s="97" t="s">
        <v>52</v>
      </c>
    </row>
    <row r="359" spans="2:3" ht="22.5">
      <c r="B359" s="96" t="s">
        <v>18</v>
      </c>
      <c r="C359" s="97" t="s">
        <v>53</v>
      </c>
    </row>
    <row r="362" spans="1:8" ht="12.75">
      <c r="A362" s="7"/>
      <c r="B362" s="159"/>
      <c r="C362" s="1"/>
      <c r="D362" s="17"/>
      <c r="F362" s="91"/>
      <c r="H362" s="108"/>
    </row>
    <row r="363" spans="1:8" ht="12.75">
      <c r="A363" s="7"/>
      <c r="B363" s="159"/>
      <c r="C363" s="1"/>
      <c r="D363" s="17"/>
      <c r="F363" s="91"/>
      <c r="H363" s="108"/>
    </row>
    <row r="364" spans="1:8" ht="12.75">
      <c r="A364" s="7"/>
      <c r="B364" s="159"/>
      <c r="C364" s="1"/>
      <c r="D364" s="17"/>
      <c r="F364" s="91"/>
      <c r="H364" s="108"/>
    </row>
    <row r="365" spans="1:8" ht="12.75">
      <c r="A365" s="7"/>
      <c r="B365" s="159"/>
      <c r="C365" s="1"/>
      <c r="D365" s="17"/>
      <c r="F365" s="91"/>
      <c r="H365" s="108"/>
    </row>
    <row r="366" spans="1:8" ht="12.75">
      <c r="A366" s="7"/>
      <c r="B366" s="159"/>
      <c r="C366" s="1"/>
      <c r="D366" s="17"/>
      <c r="F366" s="91"/>
      <c r="H366" s="108"/>
    </row>
    <row r="367" spans="1:8" ht="12.75">
      <c r="A367" s="7"/>
      <c r="B367" s="159"/>
      <c r="C367" s="1"/>
      <c r="D367" s="17"/>
      <c r="F367" s="91"/>
      <c r="H367" s="108"/>
    </row>
    <row r="368" spans="1:8" ht="12.75">
      <c r="A368" s="7"/>
      <c r="B368" s="159"/>
      <c r="C368" s="1"/>
      <c r="D368" s="17"/>
      <c r="F368" s="91"/>
      <c r="H368" s="108"/>
    </row>
  </sheetData>
  <protectedRanges>
    <protectedRange sqref="F99:F101 F103:F104" name="Range1_8_2_3_1_1_6_1"/>
  </protectedRange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 Korenić</dc:creator>
  <cp:keywords/>
  <dc:description/>
  <cp:lastModifiedBy>Marino Korenić</cp:lastModifiedBy>
  <cp:lastPrinted>2024-01-19T11:54:57Z</cp:lastPrinted>
  <dcterms:created xsi:type="dcterms:W3CDTF">2002-05-26T20:07:33Z</dcterms:created>
  <dcterms:modified xsi:type="dcterms:W3CDTF">2024-04-24T11:30:23Z</dcterms:modified>
  <cp:category/>
  <cp:version/>
  <cp:contentType/>
  <cp:contentStatus/>
</cp:coreProperties>
</file>