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gbanko\Desktop\Gianluca Banko\2023-2024\11. Razni GO radovi_Više lokacija_GB\Natječaj\"/>
    </mc:Choice>
  </mc:AlternateContent>
  <xr:revisionPtr revIDLastSave="0" documentId="13_ncr:1_{35968A5D-5559-409B-85C7-7A616F56770E}" xr6:coauthVersionLast="36" xr6:coauthVersionMax="36" xr10:uidLastSave="{00000000-0000-0000-0000-000000000000}"/>
  <bookViews>
    <workbookView xWindow="0" yWindow="0" windowWidth="28800" windowHeight="12300" xr2:uid="{00000000-000D-0000-FFFF-FFFF00000000}"/>
  </bookViews>
  <sheets>
    <sheet name="Troškovnik_Razni GO radovi" sheetId="8" r:id="rId1"/>
  </sheets>
  <definedNames>
    <definedName name="_xlnm._FilterDatabase" localSheetId="0" hidden="1">'Troškovnik_Razni GO radovi'!$B$1:$H$228</definedName>
    <definedName name="_xlnm.Print_Area" localSheetId="0">'Troškovnik_Razni GO radovi'!$B$1:$H$228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0" i="8" l="1"/>
  <c r="G181" i="8"/>
  <c r="G184" i="8"/>
  <c r="G185" i="8"/>
  <c r="G186" i="8"/>
  <c r="G179" i="8"/>
  <c r="G161" i="8"/>
  <c r="G162" i="8"/>
  <c r="G163" i="8"/>
  <c r="G164" i="8"/>
  <c r="G166" i="8"/>
  <c r="G168" i="8"/>
  <c r="G170" i="8"/>
  <c r="G172" i="8"/>
  <c r="G158" i="8"/>
  <c r="G154" i="8"/>
  <c r="G145" i="8"/>
  <c r="G147" i="8"/>
  <c r="G150" i="8"/>
  <c r="G151" i="8"/>
  <c r="G152" i="8"/>
  <c r="G143" i="8"/>
  <c r="G123" i="8"/>
  <c r="G124" i="8"/>
  <c r="G125" i="8"/>
  <c r="G126" i="8"/>
  <c r="G129" i="8"/>
  <c r="G130" i="8"/>
  <c r="G131" i="8"/>
  <c r="G132" i="8"/>
  <c r="G133" i="8"/>
  <c r="G122" i="8"/>
  <c r="G117" i="8"/>
  <c r="G108" i="8"/>
  <c r="G110" i="8"/>
  <c r="G113" i="8"/>
  <c r="G114" i="8"/>
  <c r="G115" i="8"/>
  <c r="G106" i="8"/>
  <c r="G99" i="8"/>
  <c r="G90" i="8"/>
  <c r="G92" i="8"/>
  <c r="G95" i="8"/>
  <c r="G96" i="8"/>
  <c r="G97" i="8"/>
  <c r="G88" i="8"/>
  <c r="G60" i="8"/>
  <c r="G59" i="8"/>
  <c r="G24" i="8"/>
  <c r="G27" i="8"/>
  <c r="G30" i="8"/>
  <c r="G33" i="8"/>
  <c r="G36" i="8"/>
  <c r="G38" i="8"/>
  <c r="G40" i="8"/>
  <c r="G42" i="8"/>
  <c r="G45" i="8"/>
  <c r="G46" i="8"/>
  <c r="G47" i="8"/>
  <c r="G49" i="8"/>
  <c r="G53" i="8"/>
  <c r="G54" i="8"/>
  <c r="G23" i="8"/>
  <c r="G71" i="8" l="1"/>
  <c r="G72" i="8"/>
  <c r="G73" i="8"/>
  <c r="G76" i="8"/>
  <c r="G77" i="8"/>
  <c r="G78" i="8"/>
  <c r="G80" i="8" l="1"/>
  <c r="E150" i="8" l="1"/>
  <c r="E113" i="8"/>
  <c r="E95" i="8"/>
  <c r="G201" i="8" l="1"/>
  <c r="G100" i="8"/>
  <c r="E46" i="8"/>
  <c r="G62" i="8" s="1"/>
  <c r="G195" i="8" s="1"/>
  <c r="B62" i="8" l="1"/>
  <c r="G63" i="8"/>
  <c r="B80" i="8"/>
  <c r="G198" i="8" l="1"/>
  <c r="G81" i="8"/>
  <c r="G135" i="8" l="1"/>
  <c r="G188" i="8" l="1"/>
  <c r="G210" i="8" s="1"/>
  <c r="B188" i="8"/>
  <c r="G205" i="8"/>
  <c r="B135" i="8"/>
  <c r="E162" i="8" l="1"/>
  <c r="B174" i="8"/>
  <c r="G208" i="8"/>
  <c r="B154" i="8"/>
  <c r="G174" i="8" l="1"/>
  <c r="G209" i="8" s="1"/>
  <c r="G189" i="8" l="1"/>
  <c r="G207" i="8"/>
  <c r="B117" i="8"/>
  <c r="G204" i="8" l="1"/>
  <c r="G136" i="8"/>
  <c r="G200" i="8"/>
  <c r="G197" i="8"/>
  <c r="G203" i="8" l="1"/>
  <c r="G194" i="8" l="1"/>
  <c r="G212" i="8" s="1"/>
</calcChain>
</file>

<file path=xl/sharedStrings.xml><?xml version="1.0" encoding="utf-8"?>
<sst xmlns="http://schemas.openxmlformats.org/spreadsheetml/2006/main" count="349" uniqueCount="160">
  <si>
    <t>r.b. Stavke</t>
  </si>
  <si>
    <t>opis stavke</t>
  </si>
  <si>
    <t>količina</t>
  </si>
  <si>
    <t>ukupno</t>
  </si>
  <si>
    <t>jedinična cijena</t>
  </si>
  <si>
    <t>A</t>
  </si>
  <si>
    <t>jedinica mjere</t>
  </si>
  <si>
    <t>TROŠKOVNIK</t>
  </si>
  <si>
    <t>m'</t>
  </si>
  <si>
    <t>B</t>
  </si>
  <si>
    <t>kom</t>
  </si>
  <si>
    <t>a)</t>
  </si>
  <si>
    <t>b)</t>
  </si>
  <si>
    <t>c)</t>
  </si>
  <si>
    <t>m2</t>
  </si>
  <si>
    <t>Dobava sveg ostalog potrebnog materijala za ispunjenje opisa stavke, sav potreban rad za ispunjenje opisa stavke te istovar, skladištenje, čuvanje, transport do objekta i po objektu, prijenos do mjesta ugradbe, ugradba i sl za sve navedeno pod a) b) i c).</t>
  </si>
  <si>
    <t>d)</t>
  </si>
  <si>
    <t>Dobava osnovnog materijala: armstrong ploča fco gradilište/skladište izvođača, neistovareno</t>
  </si>
  <si>
    <t>HOTEL GRAN VISTA</t>
  </si>
  <si>
    <t>HOTEL ZORNA</t>
  </si>
  <si>
    <t>HOTEL ISTRA</t>
  </si>
  <si>
    <t>REKAPITULACIJA</t>
  </si>
  <si>
    <t>UKUPNO (bez PDV-a)</t>
  </si>
  <si>
    <t>Mjesto i datum:</t>
  </si>
  <si>
    <t>Ponuda broj:</t>
  </si>
  <si>
    <t>Ponuđač:</t>
  </si>
  <si>
    <t>Rok izvođenja radova:</t>
  </si>
  <si>
    <t>Opcija ponude:</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</si>
  <si>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</si>
  <si>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</si>
  <si>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</si>
  <si>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1.</t>
  </si>
  <si>
    <t>2.</t>
  </si>
  <si>
    <t>Prije dostavljanja ponuda Ponuditelj je dužan pregledati objekte i razjasniti s naručiteljem sve stavke, naknadni radovi se ne prihvaćaju.</t>
  </si>
  <si>
    <t>3.</t>
  </si>
  <si>
    <t>4.</t>
  </si>
  <si>
    <t>Predmetne količine u troškovniku su približne te Naručitelj zadržava pravo izmjene iste uz prihvaćanje jedinične cijene ponuditelja bez obzira na konačne količine koje će se ugovoriti.</t>
  </si>
  <si>
    <t>5.</t>
  </si>
  <si>
    <t>Na predmetne cijene obračunava se PDV-u sukladno zakonu.</t>
  </si>
  <si>
    <t>Za predmetne radove izvođač je dužan voditi popis.
Obračun se vrši prema stvarno ugrađenom materijalu koji je ranije odobren od nadzornog inženjera.</t>
  </si>
  <si>
    <t>Dostavljanjem ponude izvođač prihvaća opće i ugovorne uvjete poslovne suradnje s Plava laguna d.d.</t>
  </si>
  <si>
    <t>Dobava škarta za armstrong ploče fco gradilište/skladište izvođača, neistovareno</t>
  </si>
  <si>
    <t>napomena</t>
  </si>
  <si>
    <t>6.</t>
  </si>
  <si>
    <t>I</t>
  </si>
  <si>
    <t>Jedinična cijena sadrži:
- sav potreban rad, energiju i materijal za izvršenje stavke, a sve do pune funkcije
- sve potrebne prijenose i transporte u vertikalnom i horizontalnom smislu
- sve potrebne demontaže elemenata koje se mijenjaju te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</si>
  <si>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II</t>
  </si>
  <si>
    <t>Demontaža starih i oštećenih armstrong ploča ispod fenkojlera u sobama, ručno iznošenje iz hotela te odvoz na registriranu deponiju. Ploče su prosječne pojedinačne veličine cca 30/60 cm. 
Obračun po metru kvadratnom.</t>
  </si>
  <si>
    <t>Odspajanje i demontaža postojeće plafonjere te deponiranje u neposrednoj blizini radi ponovne montaže. Prije demontaže osigurati u prostoriji beznaponsko stanje. 
Obračun po komadu.</t>
  </si>
  <si>
    <t>Demontaža postojeće ventilacijske rešetke veličine 60/30 te deponiranje u neposrednoj blizini radi ponovne ugradbe. 
Obračun po komadu.</t>
  </si>
  <si>
    <t>Ponovna montaža i spajanje postojeće plafonjere komplet sa novim spojnim i pričvrsnim materijalom. 
Obračun po komadu.</t>
  </si>
  <si>
    <t>Ponovna montaža postojeće ventilacijske rešetke veličine 60/30.  
Obračun po komadu.</t>
  </si>
  <si>
    <t>III</t>
  </si>
  <si>
    <t>HOTEL PLAVI</t>
  </si>
  <si>
    <t>SVEUKUPNO HOTEL ZORNA</t>
  </si>
  <si>
    <t>SVEUKUPNO HOTEL PLAVI</t>
  </si>
  <si>
    <t>SVEUKUPNO HOTEL ISTRA</t>
  </si>
  <si>
    <t>D</t>
  </si>
  <si>
    <t>C</t>
  </si>
  <si>
    <t>Zamjena armstrong ploča</t>
  </si>
  <si>
    <t>E</t>
  </si>
  <si>
    <t>HOTEL MEDITERAN</t>
  </si>
  <si>
    <t>SVEUKUPNO HOTEL MEDITERAN</t>
  </si>
  <si>
    <t>za izvođenje raznih radova u hotelima Gran Vista, Zorna, Istra, Plavi i Mediteran</t>
  </si>
  <si>
    <t>Zamjena oštećenih nosača armstrong ploča, obračun po m2</t>
  </si>
  <si>
    <r>
      <t xml:space="preserve">Dobava, doprema i ugradnja novih armstrong ploča ispod fenkojlera u sobama. Uzorak mora odgovarati postojećima. Prilikom montaže ploče izrezivati na postojeće mjere. 
</t>
    </r>
    <r>
      <rPr>
        <b/>
        <sz val="8"/>
        <rFont val="Arial"/>
        <family val="2"/>
      </rPr>
      <t>Napomena: nove ploče moraju biti iste kao i postojeće, prije narudžbe pogledati postojeće na objektu!</t>
    </r>
    <r>
      <rPr>
        <sz val="8"/>
        <rFont val="Arial"/>
        <family val="2"/>
      </rPr>
      <t xml:space="preserve">
Obračun po metru kvadratnom.
</t>
    </r>
  </si>
  <si>
    <r>
      <t>m</t>
    </r>
    <r>
      <rPr>
        <vertAlign val="superscript"/>
        <sz val="8"/>
        <rFont val="Arial"/>
        <family val="2"/>
      </rPr>
      <t>2</t>
    </r>
  </si>
  <si>
    <t>Sanacija staze prema bazenu</t>
  </si>
  <si>
    <t>SANACIJA SUNĆALIŠTA I ŠKOLJKE BAZENA</t>
  </si>
  <si>
    <t>Sanacija sunčališta i školjke bazena</t>
  </si>
  <si>
    <t>UGRADNJA PRAGA NA ULAZU U STROJARNICU BAZENA</t>
  </si>
  <si>
    <t>UKUPNO UGRADNJA PRAGA NA ULAZU U STROJARNICU BAZENA</t>
  </si>
  <si>
    <t>Ugradnja praga na ulazu u strojarnicu bazena</t>
  </si>
  <si>
    <t>UKUPNO SANACIJA SUNČALIŠTA I ŠKOLJKE BAZENA</t>
  </si>
  <si>
    <t>UKUPNO ZAMJENA ARMSTRONG PLOČA</t>
  </si>
  <si>
    <t xml:space="preserve">ZAMJENA ARMSTRONG PLOČA </t>
  </si>
  <si>
    <t>SANACIJA OLUKA NA KROVOVIMA</t>
  </si>
  <si>
    <t>Sanacija oluka na krovovima</t>
  </si>
  <si>
    <t>SANACIJA OLUKA NA KIOSCIMA</t>
  </si>
  <si>
    <t>Sanacija oluka na kisocima</t>
  </si>
  <si>
    <t>UKUPNO SANACIJA OLUKA NA KIOSCIMA</t>
  </si>
  <si>
    <r>
      <t>m</t>
    </r>
    <r>
      <rPr>
        <vertAlign val="superscript"/>
        <sz val="8"/>
        <rFont val="Arial"/>
        <family val="2"/>
      </rPr>
      <t>3</t>
    </r>
  </si>
  <si>
    <t xml:space="preserve">NAPOMENA: Radove prilikom skidanja postojeće podne obloge izvedene i kamenih ploča treba izvoditi pažljivo kako se postojeće kamene ploče nebi oštetile.  Svako oštećenje nastalo krivnjom izvođača, izvođač je dužan sanirati na vlastiti trošak. </t>
  </si>
  <si>
    <t>Demontaža parapetne, opšavne i okapne limarije izvedene iz pocinčanog lima debljine 0,55 mm, spuštanje sa krova, utovar te odvoz ruševnog materijala na registriranu deponiju uključivo sve pristojbe. U jediničnu cijenu uračunati i eventualno potrebno zapiljavanje zidne žbuke na mjestima gdje je okapnica ugrađena kao podžbukna. Limarija može djelimično biti premazana "Bikrofix" pastom. Obračun po m' vertikalne limarije u slučaju opšava holkela, sudara i slično.</t>
  </si>
  <si>
    <t>okapnica atika zabatnih zidova r.š. 40 cm</t>
  </si>
  <si>
    <t>okapnica atika uzdužnih zidova r.š.30 cm</t>
  </si>
  <si>
    <t xml:space="preserve">kvadratni oluk r.š. 60 cm </t>
  </si>
  <si>
    <t>vertikala Ø 80 mm sa obujmicama i pripadajućom štucnom</t>
  </si>
  <si>
    <t>Demontaža parapetne, opšavne i okapne limarije izvedene iz pocinčanog lima debljine 0,55 mm, spuštanje sa krova, utovar te odvoz ruševnog materijala na registriranu deponiju uključivo sve pristojbe. Obračun po m' vertikalne limarije u slučaju opšava holkela, sudara i slično.</t>
  </si>
  <si>
    <t>vertikala Ø 100 mm sa obujmicama i pripadajućom štucnom</t>
  </si>
  <si>
    <t xml:space="preserve">kvadratni oluk r.š. 50 cm </t>
  </si>
  <si>
    <t>Izrada i montaža limarskih elemenata iz bojanog pocinčanog ili aluminijskog lima debljine 0,55 mm komplet sa potrebnim silikoniranjem, boja po izboru naručitelja.</t>
  </si>
  <si>
    <t xml:space="preserve">Izrada i montaža limarskih elemenata iz bojanog pocinčanog lima debljine 0,55 mm komplet sa potrebnim silikoniranjem. Limarski elementi se izrađuju u svemu kao postojeće, boja po izboru naručitelja. </t>
  </si>
  <si>
    <r>
      <t>Pažljivo rezanje po fugama te pažljivo skidanje podne obloge staze izvedene iz kamenih ploča dim. 70X30 cm i debljine 3 cm koje trebaju ostati neoštećene. 
Stavka obuhvaća privremeno skladištenje kamenih ploča u prostorijama izvođača uz sav potreban rad i transport.
Obračun po m</t>
    </r>
    <r>
      <rPr>
        <vertAlign val="superscript"/>
        <sz val="8"/>
        <rFont val="Arial"/>
        <family val="2"/>
      </rPr>
      <t>2</t>
    </r>
    <r>
      <rPr>
        <sz val="8"/>
        <rFont val="Arial"/>
        <family val="2"/>
      </rPr>
      <t xml:space="preserve">. </t>
    </r>
  </si>
  <si>
    <r>
      <t>Pažljivo strojno - ručno čišćenje betonske podloge nakon skidanja postojećih kamenih ploča, zajedno sa iznošenjem utovarom, prijevozom i istovarom ruševnog materijala na gradski deponij sa uključenim plaćanjem svih eventualni taksi. 
Obračun po m</t>
    </r>
    <r>
      <rPr>
        <vertAlign val="superscript"/>
        <sz val="8"/>
        <rFont val="Arial"/>
        <family val="2"/>
      </rPr>
      <t>2</t>
    </r>
    <r>
      <rPr>
        <sz val="8"/>
        <rFont val="Arial"/>
        <family val="2"/>
      </rPr>
      <t xml:space="preserve">. </t>
    </r>
  </si>
  <si>
    <r>
      <t>Dobava materijala te po potrebi obrada oštećenih dijelova podloge. Obrada podloge se izvodi tankim, zaglađenim slojem repaturnog morta kao priprema podloge za polaganje podne obloge. Sloj repaturnog morta se izvodi do iste visine kao i postojeća podloga. U cijenu uključen sav materijal i rad potreban za izvršenje radova sve do potpune funkcije. 
Obračun po m</t>
    </r>
    <r>
      <rPr>
        <vertAlign val="superscript"/>
        <sz val="8"/>
        <rFont val="Arial"/>
        <family val="2"/>
      </rPr>
      <t>2</t>
    </r>
    <r>
      <rPr>
        <sz val="8"/>
        <rFont val="Arial"/>
        <family val="2"/>
      </rPr>
      <t xml:space="preserve">. </t>
    </r>
  </si>
  <si>
    <r>
      <t>Dobava materijala i nanošenje impregnacije kao priprema podloge za polaganje podne obloge. U cijenu uključen sav materijal i rad potreban za izvršenje radova sve do potpune funkcije. 
Obračun po m</t>
    </r>
    <r>
      <rPr>
        <vertAlign val="superscript"/>
        <sz val="8"/>
        <rFont val="Arial"/>
        <family val="2"/>
      </rPr>
      <t>2</t>
    </r>
    <r>
      <rPr>
        <sz val="8"/>
        <rFont val="Arial"/>
        <family val="2"/>
      </rPr>
      <t xml:space="preserve">. </t>
    </r>
  </si>
  <si>
    <t xml:space="preserve">1. </t>
  </si>
  <si>
    <t>ZEMLJANI RADOVI</t>
  </si>
  <si>
    <t>1.1.</t>
  </si>
  <si>
    <t>POLAGAČKI RADOVI</t>
  </si>
  <si>
    <t>2.1.</t>
  </si>
  <si>
    <t>2.2.</t>
  </si>
  <si>
    <t>2.3.</t>
  </si>
  <si>
    <t>2.4.</t>
  </si>
  <si>
    <t>2.5.</t>
  </si>
  <si>
    <t>Dobava osnovnog materijala: kamene ploče fco gradilište/skladište izvođača, neistovareno.</t>
  </si>
  <si>
    <t>Dobava škarta za oblogu od kamenih ploča fco gradilište/skladište izvođača, neitovareno (Ponuditelj u ovom redu unosi postotak na količinu iz a. retka).</t>
  </si>
  <si>
    <t>Dobava sveg ostalog potrebnog materijala za ispunjenje opisa stavke, sav potreban rad za ispunjenje opisa stavke te istovar, skladištenje, čuvanje, transport do objekta i po objektu, prijenos do mjesta ugradnje, ugradnja i sl. za sve navedeno pod a), b) i c).</t>
  </si>
  <si>
    <t>2.6.</t>
  </si>
  <si>
    <r>
      <t>Dobava materijala i fugiranje podne obloge izvedene iz kamenih ploča dim. 70x30 cm fugir masom tip kao "</t>
    </r>
    <r>
      <rPr>
        <b/>
        <sz val="8"/>
        <rFont val="Arial"/>
        <family val="2"/>
      </rPr>
      <t>CERESIT CE 40 AQUASTATIC</t>
    </r>
    <r>
      <rPr>
        <sz val="8"/>
        <rFont val="Arial"/>
        <family val="2"/>
      </rPr>
      <t>", a sve u tonu po izboru naručitelja. U cijeni uključen sav materijal i rad potreban za izvršenje radova sve do potpune funkcije.
Obračun po m</t>
    </r>
    <r>
      <rPr>
        <vertAlign val="superscript"/>
        <sz val="8"/>
        <rFont val="Arial"/>
        <family val="2"/>
      </rPr>
      <t>2</t>
    </r>
    <r>
      <rPr>
        <sz val="8"/>
        <rFont val="Arial"/>
        <family val="2"/>
      </rPr>
      <t xml:space="preserve">. </t>
    </r>
  </si>
  <si>
    <t>BETONSKI RADOVI</t>
  </si>
  <si>
    <t>3.1.</t>
  </si>
  <si>
    <t>Dobava osnovnog materijala: Rubnjaci fco gradilište/skladište izvođača, neistovareno.</t>
  </si>
  <si>
    <t>Dobava sveg ostalog potrebnog materijala za ispunjenje opisa stavke, sav potreban rad za ispunjenje opisa stavke te istovar, skladištenje, čuvanje, transport do objekta i po objektu, prijenos do mjesta ugradnje, ugradnja i sl. za sve navedeno pod a) i b)</t>
  </si>
  <si>
    <t>3.2.</t>
  </si>
  <si>
    <t>Dobava osnovnog materijala: Opločnici fco gradilište/skladište izvođača, neistovareno.</t>
  </si>
  <si>
    <t>−</t>
  </si>
  <si>
    <t>Staza prema bazenu</t>
  </si>
  <si>
    <t>Ulaz prema bazenu</t>
  </si>
  <si>
    <r>
      <t>Pažljivi strojno - ručni iskop bez obzira na kategoriju tla. U iskop smatra se iskop humusa, vađenje postojećih rubnjaka te eventualni pažljivi ručni iskop oko plitko položenih postojećih instalacija. Postojeći rubnjaci trebaju ostati neoštećeni radi eventualne ponovne ugradnje. 
Rad uključuje utovar iskopanog materijala u prijevozna sredstva, prijevoz te istovar na deponij sa uključenim plaćanjem svih eventualnih taksi.
Pri izradi iskopa treba provesti sve mjere sigurnosti pri radu i sva potrebna osiguranja postojećih objekata i komunikacija. 
Obračun po m</t>
    </r>
    <r>
      <rPr>
        <vertAlign val="superscript"/>
        <sz val="8"/>
        <rFont val="Arial"/>
        <family val="2"/>
      </rPr>
      <t>3</t>
    </r>
    <r>
      <rPr>
        <sz val="8"/>
        <rFont val="Arial"/>
        <family val="2"/>
      </rPr>
      <t xml:space="preserve">. </t>
    </r>
  </si>
  <si>
    <t>1.2.</t>
  </si>
  <si>
    <r>
      <t>Uređenje temeljnog tla u nekoherentnim i miješanim materijalima mehaničkim zbijanjem. Ovaj rad obuhvaća sve radove koji se moraju obaviti kako bi se sraslo tlo osposobilo da bez štetnih posljedica preuzme bilo kakvo opterećenje. U ovaj rad uračunato je čišćenje, planiranje, eventualno rijanje tla radi sušenja, kvašenje i zbijanje, tj. potpuno uređenje temeljnog tla. 
Obračun po m</t>
    </r>
    <r>
      <rPr>
        <vertAlign val="superscript"/>
        <sz val="8"/>
        <rFont val="Arial"/>
        <family val="2"/>
      </rPr>
      <t>2</t>
    </r>
    <r>
      <rPr>
        <sz val="8"/>
        <rFont val="Arial"/>
        <family val="2"/>
      </rPr>
      <t xml:space="preserve">. </t>
    </r>
  </si>
  <si>
    <t>1.3.</t>
  </si>
  <si>
    <r>
      <t>Dobava i polaganje geotekstila gustoće 300g/m2 kao razdjelnog sloja između temeljnog tla i posteljice.
Obračun po m</t>
    </r>
    <r>
      <rPr>
        <vertAlign val="superscript"/>
        <sz val="8"/>
        <rFont val="Arial"/>
        <family val="2"/>
      </rPr>
      <t>2</t>
    </r>
    <r>
      <rPr>
        <sz val="8"/>
        <rFont val="Arial"/>
        <family val="2"/>
      </rPr>
      <t xml:space="preserve">.
</t>
    </r>
  </si>
  <si>
    <t>1.4.</t>
  </si>
  <si>
    <t>SANACIJA STAZE I ULAZA PREMA BAZENU</t>
  </si>
  <si>
    <r>
      <t>Dobava materijala i izrada posteljice cca 20 cm. Rad obuhhvaća uređenje posteljice u usjecima, nasipima i zasjecima, nasipavanje i razastiranje izravnavajućeg sloja od čisto stinijeg kamenog materijala, grubo i fino planiranje te i njeno zbijanje, kao i sve radove vezane za nabavu i dopremu materijala i potpunu izradu posteljice.
Obračun po m</t>
    </r>
    <r>
      <rPr>
        <vertAlign val="superscript"/>
        <sz val="8"/>
        <rFont val="Arial"/>
        <family val="2"/>
      </rPr>
      <t>2</t>
    </r>
    <r>
      <rPr>
        <sz val="8"/>
        <rFont val="Arial"/>
        <family val="2"/>
      </rPr>
      <t xml:space="preserve">. 
</t>
    </r>
  </si>
  <si>
    <t>3.1.O.</t>
  </si>
  <si>
    <r>
      <t xml:space="preserve">Dobava i ugradnja betonski parkovnih rubnjaka dim. 8x20 cm  tip kao </t>
    </r>
    <r>
      <rPr>
        <b/>
        <sz val="8"/>
        <rFont val="Arial"/>
        <family val="2"/>
      </rPr>
      <t>SEMMELROCK</t>
    </r>
    <r>
      <rPr>
        <sz val="8"/>
        <rFont val="Arial"/>
        <family val="2"/>
      </rPr>
      <t>. 
Rubnjaci se ugrađuju na betonsku podlogu C12/15, a sve u istoj visini kao i postojeći. Ugrađeni rubnjak ne smije imati pukotine ili bilo kakva druga oštećenja
Rešeke između pojedinih rubnjaka ne smiju biti šire od 10 mm. U cijenu uključen sav materijal i rad potreban za izvršenje radova sve do potpune funkcije.
Obračun po m'.</t>
    </r>
  </si>
  <si>
    <r>
      <rPr>
        <b/>
        <sz val="8"/>
        <rFont val="Arial"/>
        <family val="2"/>
      </rPr>
      <t>OPCIJA: Upisati samo jediničnu cijenu.</t>
    </r>
    <r>
      <rPr>
        <sz val="8"/>
        <rFont val="Arial"/>
        <family val="2"/>
      </rPr>
      <t xml:space="preserve">
Ugradnja postojećih rubnjaka na betonsku podlogu C12/15, a sve u istoj visini kao i postojeći prije vađenja istih. 
U cijenu uključen sav materijal i rad potreban za izvršenje radova sve do potpune funkcije.
Obračun po m'.</t>
    </r>
  </si>
  <si>
    <t>okapnica zidova r.š.30 cm</t>
  </si>
  <si>
    <t>okapnica zidova r.š. 40 cm</t>
  </si>
  <si>
    <t>šljunčanica r.š. 20 cm zajedno s limenim razuporama</t>
  </si>
  <si>
    <t>okapnica r.š. 25 cm</t>
  </si>
  <si>
    <t>Gletanje</t>
  </si>
  <si>
    <t>Struganje naslaga stare boje - predviđeno 20% obojanih unutarnjh zidova i stropova</t>
  </si>
  <si>
    <t xml:space="preserve">Gletanje </t>
  </si>
  <si>
    <t>Bojanje unutarnjih zidova i stropova - Bijelom poliflor bojom ili sl.</t>
  </si>
  <si>
    <r>
      <t>Dobava materijala, struganje naslaga stare boje, gletanje i bojanje unutarnjih zidova i stropova poliflor bojom ili sl. u onoliko slojeva koliko je potrebno da se zadovolji potpuni ton, zajedno s iznošenjem, utovarom, prijevozom kamionom i istovarom ruševnog materijala na gradski deponij sa uključenim plaćanjem svih eventualni taksi. U cijeni uključena i zaštita sve opreme koja se nalazi u podstanici bazena te sav rad i materijal potreban za izvršenje radova sve do potpune funkcije. 
Obračun po m</t>
    </r>
    <r>
      <rPr>
        <vertAlign val="superscript"/>
        <sz val="8"/>
        <rFont val="Arial"/>
        <family val="2"/>
      </rPr>
      <t>2</t>
    </r>
    <r>
      <rPr>
        <sz val="8"/>
        <rFont val="Arial"/>
        <family val="2"/>
      </rPr>
      <t xml:space="preserve">. </t>
    </r>
  </si>
  <si>
    <r>
      <t xml:space="preserve">Dobava materijala i postava kamenih ploča tip kao </t>
    </r>
    <r>
      <rPr>
        <b/>
        <sz val="8"/>
        <rFont val="Arial"/>
        <family val="2"/>
      </rPr>
      <t>"Kamen KANFANAR" ili slično (vidi fotografiju)</t>
    </r>
    <r>
      <rPr>
        <sz val="8"/>
        <rFont val="Arial"/>
        <family val="2"/>
      </rPr>
      <t xml:space="preserve"> dim. 70x30 cm, debljine 3 cm. Kamene ploče se postavljaju ljepljenjem na ljepilo tip kao </t>
    </r>
    <r>
      <rPr>
        <b/>
        <sz val="8"/>
        <rFont val="Arial"/>
        <family val="2"/>
      </rPr>
      <t>"CERESIT CM 17"</t>
    </r>
    <r>
      <rPr>
        <sz val="8"/>
        <rFont val="Arial"/>
        <family val="2"/>
      </rPr>
      <t>. Opločenje treba izvoditi u odgovarajućim padovima prema rešetkama, izljevima i sl., a sve do iste visine kao i postojeće. 
Proizvođač, uzorak i boja kamenih ploča po želji investitora. U cijenu uključen sav materijal i rad potreban za izvršenje radova sve do potpune funkcije.
Obračun po m</t>
    </r>
    <r>
      <rPr>
        <vertAlign val="superscript"/>
        <sz val="8"/>
        <rFont val="Arial"/>
        <family val="2"/>
      </rPr>
      <t>2</t>
    </r>
    <r>
      <rPr>
        <sz val="8"/>
        <rFont val="Arial"/>
        <family val="2"/>
      </rPr>
      <t xml:space="preserve">. </t>
    </r>
  </si>
  <si>
    <t>UKUPNO SANACIJA STAZE I ULAZA PREMA BAZENU</t>
  </si>
  <si>
    <t>limeni odušak  Ø 150 mm, visine 35 cm, pokrovna kapa  Ø 250 mm.</t>
  </si>
  <si>
    <t>e)</t>
  </si>
  <si>
    <t>SVEUKUPNO HOTEL GRAN VISTA</t>
  </si>
  <si>
    <t>Sunčališe bazena</t>
  </si>
  <si>
    <t>Školjka bazena</t>
  </si>
  <si>
    <r>
      <t xml:space="preserve">Dobava materijala i fugiranje podne obloge izvedene iz keramičkih pločica zajedno s pripadajućim soklima izvednih također iz keramičkih pločica fugir masom kao </t>
    </r>
    <r>
      <rPr>
        <b/>
        <sz val="8"/>
        <rFont val="Arial"/>
        <family val="2"/>
      </rPr>
      <t>"MAPEI ULTRACOLOR"</t>
    </r>
    <r>
      <rPr>
        <sz val="8"/>
        <rFont val="Arial"/>
        <family val="2"/>
      </rPr>
      <t xml:space="preserve"> sa dodacima vodoodbojnosti i sprječavanje pojave plijesni bojom po želji investitora.
U cijenu uključen sav materijal i rad potreban za izvršenje radova sve do potpune funkcije. 
Obračun po m2.</t>
    </r>
  </si>
  <si>
    <t>DN</t>
  </si>
  <si>
    <t>DN_Kamene ploče</t>
  </si>
  <si>
    <t>DN_Rubnjaci</t>
  </si>
  <si>
    <t>DN_Opločnici</t>
  </si>
  <si>
    <t xml:space="preserve">Dobava materijala i ugradnja novog ulaznog kamenog praga dim. Cca 166x28 cm i visine cca 5 cm na pripadajuće ljepilo koje je također uključen u cijenu. Tip kamenog praga kao polirani Sivac
U cijenu uključen sav materijal i rad potreban za izvedbu radova sve do potpune funkcije. 
Obračun po kom. </t>
  </si>
  <si>
    <t xml:space="preserve">Dobava materijala i ugradnja ulaznog praga od kamena na ulazu u podstanicu bazena dim. Cca 162x31 cm i visine cca 5 cm na pripadajuće ljepilo koje je također uključen u cijenu. Tip kamenog praga kao polirani Sivac.
U cijenu uključen sav materijal i rad potreban za izvedbu radova sve do potpune funkcije. 
Obračun po kom. </t>
  </si>
  <si>
    <t xml:space="preserve">Dobava materijala i izrada ulaznog kamenog praga dim. Cca 152x23 cm i visine cca 5 cm na pripadajuće ljepilo koje je također uključen u cijenu. Tip kamenog praga kao polirani Sivac.
U cijenu uključen sav materijal i rad potreban za izvedbu radova sve do potpune funkcije. 
Obračun po kom. </t>
  </si>
  <si>
    <t>Rušenje manjeg dijela podne obloge izvedene iz keramičkih pločica zajedno sa svim slojevima do zdravog betona komplet sa prijenosom, utovarom, odvozom i istovarom  ruševnog materijala na registriranu deponiju uključivo plaćanje pristojbe. Stavka podrazumijeva eventualno štemanje podne obloge i potrebno zapiljavanje po fugama podne obloge prije rušenja.
Obračun po m2.</t>
  </si>
  <si>
    <r>
      <t>Dobava materijala i izrada podne površine cementnim mortom kao podloge za postavu kamenog praga cca do visine postojeće obloge. U cijenu uključen sav materijal i rad potreban za izvršenje radova sve do potpune funkcije. 
Obračun po m</t>
    </r>
    <r>
      <rPr>
        <vertAlign val="superscript"/>
        <sz val="8"/>
        <rFont val="Arial"/>
        <family val="2"/>
      </rPr>
      <t>2</t>
    </r>
    <r>
      <rPr>
        <sz val="8"/>
        <rFont val="Arial"/>
        <family val="2"/>
      </rPr>
      <t xml:space="preserve">. </t>
    </r>
  </si>
  <si>
    <t>Oborinski kanal, širine 15 cm</t>
  </si>
  <si>
    <r>
      <t>Čišćenje postojećih fuga podne obloge izvedene iz keramičkih pločica. U cijenu uključeno iznošenje, utovar, prijevoz kamionom i istovar ruševnog materijala na gradski deponij sa uključenim plaćanjem svih eventualnih taksi. Fuge je potrebno očistiti do dubine od prosječno 3mm kako bi se stvorio prostor za kvalitetno prijanjanje nove mase za fugiranje. 
Obračun po m</t>
    </r>
    <r>
      <rPr>
        <vertAlign val="superscript"/>
        <sz val="8"/>
        <rFont val="Arial"/>
        <family val="2"/>
      </rPr>
      <t>2</t>
    </r>
    <r>
      <rPr>
        <sz val="8"/>
        <rFont val="Arial"/>
        <family val="2"/>
      </rPr>
      <t xml:space="preserve">. </t>
    </r>
  </si>
  <si>
    <r>
      <t>Dobava i ugradnja opločnika debljine 6 cm tip kao</t>
    </r>
    <r>
      <rPr>
        <b/>
        <sz val="8"/>
        <rFont val="Arial"/>
        <family val="2"/>
      </rPr>
      <t xml:space="preserve"> "Beton Lučko, Street line" ili jednakovrijedno (vidi fotografiju)</t>
    </r>
    <r>
      <rPr>
        <sz val="8"/>
        <rFont val="Arial"/>
        <family val="2"/>
      </rPr>
      <t xml:space="preserve"> polganjem na sloj kamene frakcije (rizle) 4-8 mm debljine 5 cm.
Nakon polaganja opločnika potrebno je zapuniti reške kvarcim pijeskom. Opločnike prije zbijanja temeljito očistiti. 
Zbijanje opločene površine izvesti vibropločom za zbijanje po dužini i širini. Nakon toga još jednom potpuno zapuniti reške i očistiti površinu od pijeska a prašinu ukloniti prskanjem vode. 
Obračun po m</t>
    </r>
    <r>
      <rPr>
        <vertAlign val="superscript"/>
        <sz val="8"/>
        <rFont val="Arial"/>
        <family val="2"/>
      </rPr>
      <t>2</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</si>
</sst>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43" formatCode="_-* #,##0.00\ _k_n_-;\-* #,##0.00\ _k_n_-;_-* &quot;-&quot;??\ _k_n_-;_-@_-"/>
    <numFmt numFmtId="164" formatCode="_-* #,##0.00_-;\-* #,##0.00_-;_-* &quot;-&quot;??_-;_-@_-"/>
    <numFmt numFmtId="165" formatCode="_-* #,##0.00\ [$kn-41A]_-;\-* #,##0.00\ [$kn-41A]_-;_-* &quot;-&quot;??\ [$kn-41A]_-;_-@_-"/>
    <numFmt numFmtId="166" formatCode="_-* #,##0.00\ _k_n_-;\-* #,##0.00\ _k_n_-;_-* \-??\ _k_n_-;_-@_-"/>
  </numFmts>
  <fonts count="21" x14ac:knownFonts="1">
    <font>
      <sz val="11"/>
      <color theme="1"/>
      <name val="Calibri"/>
      <family val="2"/>
      <scheme val="minor"/>
    </font>
    <font>
      <sz val="11"/>
      <color theme="1"/>
      <name val="Calibri"/>
      <family val="2"/>
      <charset val="238"/>
      <scheme val="minor"/>
    </font>
    <font>
      <sz val="11"/>
      <color theme="1"/>
      <name val="Calibri"/>
      <family val="2"/>
      <scheme val="minor"/>
    </font>
    <font>
      <b/>
      <sz val="14"/>
      <name val="Arial"/>
      <family val="2"/>
      <charset val="238"/>
    </font>
    <font>
      <sz val="10"/>
      <name val="Arial"/>
      <family val="2"/>
      <charset val="238"/>
    </font>
    <font>
      <sz val="11"/>
      <name val="Calibri"/>
      <family val="2"/>
      <scheme val="minor"/>
    </font>
    <font>
      <sz val="8"/>
      <color rgb="FFFF0000"/>
      <name val="Arial"/>
      <family val="2"/>
    </font>
    <font>
      <b/>
      <sz val="8"/>
      <name val="Arial"/>
      <family val="2"/>
    </font>
    <font>
      <sz val="8"/>
      <name val="Arial"/>
      <family val="2"/>
    </font>
    <font>
      <i/>
      <sz val="8"/>
      <name val="Arial"/>
      <family val="2"/>
    </font>
    <font>
      <sz val="8"/>
      <color theme="1"/>
      <name val="Arial"/>
      <family val="2"/>
    </font>
    <font>
      <b/>
      <sz val="8"/>
      <color theme="1"/>
      <name val="Arial"/>
      <family val="2"/>
    </font>
    <font>
      <b/>
      <u/>
      <sz val="8"/>
      <color theme="1"/>
      <name val="Arial"/>
      <family val="2"/>
    </font>
    <font>
      <b/>
      <sz val="8"/>
      <color rgb="FF0070C0"/>
      <name val="Arial"/>
      <family val="2"/>
    </font>
    <font>
      <b/>
      <sz val="11"/>
      <color theme="1"/>
      <name val="Calibri"/>
      <family val="2"/>
      <charset val="238"/>
      <scheme val="minor"/>
    </font>
    <font>
      <b/>
      <sz val="8"/>
      <color theme="1"/>
      <name val="Arial"/>
      <family val="2"/>
      <charset val="238"/>
    </font>
    <font>
      <b/>
      <sz val="8"/>
      <name val="Arial"/>
      <family val="2"/>
      <charset val="238"/>
    </font>
    <font>
      <vertAlign val="superscript"/>
      <sz val="8"/>
      <name val="Arial"/>
      <family val="2"/>
    </font>
    <font>
      <sz val="11"/>
      <color rgb="FF000000"/>
      <name val="Calibri"/>
      <family val="2"/>
      <charset val="238"/>
    </font>
    <font>
      <sz val="8"/>
      <name val="Arial"/>
      <family val="2"/>
      <charset val="238"/>
    </font>
    <font>
      <sz val="8"/>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59999389629810485"/>
        <bgColor indexed="64"/>
      </patternFill>
    </fill>
  </fills>
  <borders count="26">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s>
  <cellStyleXfs count="10">
    <xf numFmtId="0" fontId="0" fillId="0" borderId="0"/>
    <xf numFmtId="164" fontId="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1" fillId="0" borderId="0"/>
    <xf numFmtId="166" fontId="18" fillId="0" borderId="0" applyBorder="0" applyProtection="0"/>
    <xf numFmtId="0" fontId="18" fillId="0" borderId="0"/>
  </cellStyleXfs>
  <cellXfs count="221">
    <xf numFmtId="0" fontId="0" fillId="0" borderId="0" xfId="0"/>
    <xf numFmtId="0" fontId="0" fillId="0" borderId="0" xfId="0" applyAlignment="1">
      <alignment wrapText="1"/>
    </xf>
    <xf numFmtId="2" fontId="3" fillId="0" borderId="0" xfId="0" applyNumberFormat="1" applyFont="1" applyAlignment="1">
      <alignment horizontal="center" wrapText="1"/>
    </xf>
    <xf numFmtId="0" fontId="0" fillId="0" borderId="0" xfId="0" applyFill="1"/>
    <xf numFmtId="4" fontId="0" fillId="0" borderId="0" xfId="0" applyNumberFormat="1"/>
    <xf numFmtId="0" fontId="0" fillId="0" borderId="0" xfId="0" applyBorder="1"/>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8" fillId="0" borderId="0" xfId="2" applyFont="1" applyBorder="1" applyAlignment="1">
      <alignment horizontal="right" vertical="top"/>
    </xf>
    <xf numFmtId="0" fontId="9" fillId="0" borderId="0" xfId="2" applyFont="1" applyBorder="1" applyAlignment="1" applyProtection="1">
      <alignment horizontal="left" vertical="top" wrapText="1"/>
    </xf>
    <xf numFmtId="0" fontId="8" fillId="0" borderId="0" xfId="2" applyFont="1" applyBorder="1" applyAlignment="1" applyProtection="1">
      <alignment horizontal="left" vertical="top" wrapText="1"/>
    </xf>
    <xf numFmtId="0" fontId="8" fillId="0" borderId="0" xfId="3" applyFont="1" applyBorder="1" applyAlignment="1">
      <alignment horizontal="right" vertical="top"/>
    </xf>
    <xf numFmtId="0" fontId="9" fillId="0" borderId="0" xfId="3" applyFont="1" applyBorder="1" applyAlignment="1">
      <alignment horizontal="left" vertical="top" wrapText="1"/>
    </xf>
    <xf numFmtId="4" fontId="8" fillId="0" borderId="0" xfId="1" applyNumberFormat="1" applyFont="1" applyFill="1" applyBorder="1" applyAlignment="1">
      <alignment horizontal="right" wrapText="1"/>
    </xf>
    <xf numFmtId="0" fontId="8" fillId="0" borderId="0" xfId="0" applyFont="1" applyFill="1" applyBorder="1" applyAlignment="1">
      <alignment horizontal="center"/>
    </xf>
    <xf numFmtId="0" fontId="8" fillId="0" borderId="2" xfId="0" applyFont="1" applyFill="1" applyBorder="1"/>
    <xf numFmtId="0" fontId="10" fillId="0" borderId="0" xfId="0" applyFont="1"/>
    <xf numFmtId="0" fontId="10" fillId="0" borderId="0" xfId="0" applyFont="1" applyAlignment="1">
      <alignment horizontal="left" vertical="top" wrapText="1"/>
    </xf>
    <xf numFmtId="0" fontId="10" fillId="0" borderId="0" xfId="0" applyFont="1" applyFill="1"/>
    <xf numFmtId="43" fontId="10" fillId="0" borderId="0" xfId="0" applyNumberFormat="1" applyFont="1" applyAlignment="1">
      <alignment horizontal="right" wrapText="1"/>
    </xf>
    <xf numFmtId="4" fontId="8" fillId="2" borderId="1" xfId="1" applyNumberFormat="1" applyFont="1" applyFill="1" applyBorder="1" applyAlignment="1">
      <alignment horizontal="center" wrapText="1"/>
    </xf>
    <xf numFmtId="0" fontId="8" fillId="2" borderId="3" xfId="0" applyFont="1" applyFill="1" applyBorder="1"/>
    <xf numFmtId="0" fontId="8" fillId="0" borderId="0" xfId="0" applyFont="1" applyFill="1" applyBorder="1"/>
    <xf numFmtId="0" fontId="8" fillId="0" borderId="0" xfId="0" applyFont="1" applyFill="1" applyBorder="1" applyAlignment="1">
      <alignment horizontal="left" vertical="top" wrapText="1"/>
    </xf>
    <xf numFmtId="4" fontId="8" fillId="0" borderId="0" xfId="1" applyNumberFormat="1" applyFont="1" applyFill="1" applyBorder="1" applyAlignment="1">
      <alignment horizont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3" applyFont="1" applyFill="1" applyBorder="1" applyAlignment="1" applyProtection="1">
      <alignment horizontal="justify" vertical="top" wrapText="1"/>
    </xf>
    <xf numFmtId="0" fontId="10" fillId="0" borderId="0" xfId="0" applyFont="1" applyBorder="1" applyAlignment="1">
      <alignment vertical="center" wrapText="1"/>
    </xf>
    <xf numFmtId="0" fontId="10" fillId="0" borderId="0" xfId="0" applyFont="1" applyAlignment="1">
      <alignment wrapText="1"/>
    </xf>
    <xf numFmtId="0" fontId="10" fillId="0" borderId="0" xfId="0" applyFont="1" applyBorder="1"/>
    <xf numFmtId="0" fontId="11" fillId="0" borderId="0" xfId="0" applyFont="1" applyBorder="1" applyAlignment="1">
      <alignment wrapText="1"/>
    </xf>
    <xf numFmtId="0" fontId="10" fillId="0" borderId="0" xfId="0" applyFont="1" applyFill="1" applyBorder="1"/>
    <xf numFmtId="165" fontId="11" fillId="0" borderId="0" xfId="0" applyNumberFormat="1" applyFont="1" applyBorder="1"/>
    <xf numFmtId="0" fontId="10" fillId="0" borderId="0" xfId="0" applyFont="1" applyFill="1" applyBorder="1" applyAlignment="1">
      <alignment horizontal="left" vertical="top" wrapText="1"/>
    </xf>
    <xf numFmtId="0" fontId="10" fillId="0" borderId="0" xfId="0" applyFont="1" applyAlignment="1">
      <alignment horizontal="left" vertical="top"/>
    </xf>
    <xf numFmtId="4" fontId="10" fillId="0" borderId="0" xfId="0" applyNumberFormat="1" applyFont="1" applyFill="1" applyAlignment="1">
      <alignment horizontal="right" wrapText="1"/>
    </xf>
    <xf numFmtId="43" fontId="8" fillId="0" borderId="0" xfId="0" applyNumberFormat="1" applyFont="1" applyAlignment="1">
      <alignment horizontal="right" vertical="center" wrapText="1"/>
    </xf>
    <xf numFmtId="43" fontId="10" fillId="0" borderId="0" xfId="0" applyNumberFormat="1" applyFont="1" applyFill="1" applyBorder="1" applyAlignment="1">
      <alignment horizontal="right" wrapText="1"/>
    </xf>
    <xf numFmtId="0" fontId="5" fillId="0" borderId="0" xfId="0" applyFont="1" applyFill="1" applyBorder="1"/>
    <xf numFmtId="0" fontId="7" fillId="2"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4" fontId="7" fillId="0" borderId="0" xfId="1" applyNumberFormat="1" applyFont="1" applyFill="1" applyBorder="1" applyAlignment="1">
      <alignment horizont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4" fontId="7" fillId="2" borderId="1" xfId="1" applyNumberFormat="1" applyFont="1" applyFill="1" applyBorder="1" applyAlignment="1">
      <alignment horizontal="center" wrapText="1"/>
    </xf>
    <xf numFmtId="43" fontId="7" fillId="2" borderId="1" xfId="5" applyNumberFormat="1" applyFont="1" applyFill="1" applyBorder="1" applyAlignment="1">
      <alignment horizontal="right" wrapText="1"/>
    </xf>
    <xf numFmtId="0" fontId="11" fillId="3" borderId="1" xfId="0" applyFont="1" applyFill="1" applyBorder="1" applyAlignment="1">
      <alignment horizontal="left" vertical="top" wrapText="1"/>
    </xf>
    <xf numFmtId="43" fontId="10" fillId="3" borderId="1" xfId="0" applyNumberFormat="1" applyFont="1" applyFill="1" applyBorder="1" applyAlignment="1">
      <alignment horizontal="right" wrapText="1"/>
    </xf>
    <xf numFmtId="0" fontId="8" fillId="3" borderId="3" xfId="0" applyFont="1" applyFill="1" applyBorder="1"/>
    <xf numFmtId="0" fontId="11" fillId="3" borderId="1" xfId="0" applyFont="1" applyFill="1" applyBorder="1" applyAlignment="1">
      <alignment horizontal="center" vertical="center" wrapText="1"/>
    </xf>
    <xf numFmtId="0" fontId="10" fillId="3" borderId="1" xfId="0" applyFont="1" applyFill="1" applyBorder="1" applyAlignment="1">
      <alignment wrapText="1"/>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wrapText="1"/>
    </xf>
    <xf numFmtId="43" fontId="13" fillId="0" borderId="0" xfId="1" applyNumberFormat="1" applyFont="1" applyFill="1" applyBorder="1" applyAlignment="1">
      <alignment horizontal="right" wrapText="1"/>
    </xf>
    <xf numFmtId="43" fontId="8" fillId="2" borderId="1" xfId="1" applyNumberFormat="1" applyFont="1" applyFill="1" applyBorder="1" applyAlignment="1">
      <alignment horizontal="right" wrapText="1"/>
    </xf>
    <xf numFmtId="0" fontId="10" fillId="2" borderId="3" xfId="0" applyFont="1" applyFill="1" applyBorder="1"/>
    <xf numFmtId="0" fontId="8" fillId="2" borderId="1" xfId="0" applyFont="1" applyFill="1" applyBorder="1" applyAlignment="1">
      <alignment horizontal="center"/>
    </xf>
    <xf numFmtId="0" fontId="10" fillId="0" borderId="0" xfId="0" applyFont="1" applyFill="1" applyBorder="1" applyAlignment="1">
      <alignment horizontal="center" wrapText="1"/>
    </xf>
    <xf numFmtId="0" fontId="7" fillId="0" borderId="0" xfId="0" applyFont="1" applyFill="1" applyBorder="1"/>
    <xf numFmtId="0" fontId="14" fillId="0" borderId="0" xfId="0" applyFont="1"/>
    <xf numFmtId="0" fontId="15" fillId="2" borderId="1" xfId="0" applyFont="1" applyFill="1" applyBorder="1" applyAlignment="1">
      <alignment horizontal="left" vertical="top" wrapText="1"/>
    </xf>
    <xf numFmtId="0" fontId="15" fillId="2" borderId="1" xfId="0" applyFont="1" applyFill="1" applyBorder="1"/>
    <xf numFmtId="4" fontId="15" fillId="2" borderId="1" xfId="0" applyNumberFormat="1" applyFont="1" applyFill="1" applyBorder="1" applyAlignment="1">
      <alignment horizontal="right" wrapText="1"/>
    </xf>
    <xf numFmtId="43" fontId="15" fillId="2" borderId="1" xfId="0" applyNumberFormat="1" applyFont="1" applyFill="1" applyBorder="1" applyAlignment="1">
      <alignment horizontal="right" wrapText="1"/>
    </xf>
    <xf numFmtId="0" fontId="16" fillId="2" borderId="1" xfId="0" applyFont="1" applyFill="1" applyBorder="1"/>
    <xf numFmtId="0" fontId="0" fillId="0" borderId="5" xfId="0" applyBorder="1"/>
    <xf numFmtId="0" fontId="14" fillId="0" borderId="5" xfId="0" applyFont="1" applyBorder="1"/>
    <xf numFmtId="0" fontId="6" fillId="0" borderId="0" xfId="0" applyFont="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7" xfId="0" applyFont="1" applyFill="1" applyBorder="1" applyAlignment="1">
      <alignment horizontal="center" wrapText="1"/>
    </xf>
    <xf numFmtId="4" fontId="7" fillId="0" borderId="7" xfId="1" applyNumberFormat="1" applyFont="1" applyFill="1" applyBorder="1" applyAlignment="1">
      <alignment horizontal="center" wrapText="1"/>
    </xf>
    <xf numFmtId="4" fontId="7" fillId="0" borderId="7" xfId="1" applyNumberFormat="1" applyFont="1" applyFill="1" applyBorder="1" applyAlignment="1">
      <alignment horizontal="right" wrapText="1"/>
    </xf>
    <xf numFmtId="43" fontId="7" fillId="0" borderId="7" xfId="5" applyNumberFormat="1" applyFont="1" applyFill="1" applyBorder="1" applyAlignment="1">
      <alignment horizontal="right" wrapText="1"/>
    </xf>
    <xf numFmtId="0" fontId="10" fillId="0" borderId="4" xfId="0" applyFont="1"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8" xfId="0" applyFont="1" applyFill="1" applyBorder="1" applyAlignment="1">
      <alignment horizontal="center" wrapText="1"/>
    </xf>
    <xf numFmtId="4" fontId="7" fillId="0" borderId="8" xfId="1" applyNumberFormat="1" applyFont="1" applyFill="1" applyBorder="1" applyAlignment="1">
      <alignment horizontal="center" wrapText="1"/>
    </xf>
    <xf numFmtId="4" fontId="7" fillId="0" borderId="8" xfId="1" applyNumberFormat="1" applyFont="1" applyFill="1" applyBorder="1" applyAlignment="1">
      <alignment horizontal="right" wrapText="1"/>
    </xf>
    <xf numFmtId="43" fontId="7" fillId="0" borderId="8" xfId="5" applyNumberFormat="1" applyFont="1" applyFill="1" applyBorder="1" applyAlignment="1">
      <alignment horizontal="right" wrapText="1"/>
    </xf>
    <xf numFmtId="0" fontId="10" fillId="0" borderId="6" xfId="0" applyFont="1" applyFill="1" applyBorder="1"/>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1" xfId="0" applyFont="1" applyFill="1" applyBorder="1" applyAlignment="1">
      <alignment horizontal="center" wrapText="1"/>
    </xf>
    <xf numFmtId="4" fontId="7" fillId="4" borderId="1" xfId="1" applyNumberFormat="1" applyFont="1" applyFill="1" applyBorder="1" applyAlignment="1">
      <alignment horizontal="center" wrapText="1"/>
    </xf>
    <xf numFmtId="43" fontId="7" fillId="4" borderId="1" xfId="5" applyNumberFormat="1" applyFont="1" applyFill="1" applyBorder="1" applyAlignment="1">
      <alignment horizontal="right" wrapText="1"/>
    </xf>
    <xf numFmtId="0" fontId="10" fillId="4" borderId="3" xfId="0" applyFont="1" applyFill="1" applyBorder="1"/>
    <xf numFmtId="4" fontId="10" fillId="0" borderId="0" xfId="0" applyNumberFormat="1" applyFont="1" applyFill="1" applyBorder="1" applyAlignment="1">
      <alignment wrapText="1"/>
    </xf>
    <xf numFmtId="4" fontId="10" fillId="0" borderId="0" xfId="0" applyNumberFormat="1" applyFont="1"/>
    <xf numFmtId="4" fontId="10" fillId="3" borderId="1" xfId="0" applyNumberFormat="1" applyFont="1" applyFill="1" applyBorder="1" applyAlignment="1">
      <alignment wrapText="1"/>
    </xf>
    <xf numFmtId="4" fontId="19" fillId="0" borderId="9" xfId="8" applyNumberFormat="1" applyFont="1" applyBorder="1" applyAlignment="1" applyProtection="1">
      <alignment horizontal="left" vertical="top" wrapText="1"/>
    </xf>
    <xf numFmtId="0" fontId="19" fillId="0" borderId="9" xfId="9" applyFont="1" applyBorder="1" applyAlignment="1">
      <alignment vertical="top" wrapText="1"/>
    </xf>
    <xf numFmtId="0" fontId="8" fillId="0" borderId="10" xfId="0" applyFont="1" applyFill="1" applyBorder="1" applyAlignment="1">
      <alignment horizontal="center" vertical="center" wrapText="1"/>
    </xf>
    <xf numFmtId="0" fontId="7" fillId="0" borderId="10" xfId="0" applyFont="1" applyFill="1" applyBorder="1" applyAlignment="1">
      <alignment horizontal="left" vertical="top" wrapText="1"/>
    </xf>
    <xf numFmtId="0" fontId="8" fillId="0" borderId="10" xfId="0" applyFont="1" applyFill="1" applyBorder="1" applyAlignment="1">
      <alignment horizontal="center" wrapText="1"/>
    </xf>
    <xf numFmtId="4" fontId="8" fillId="0" borderId="10" xfId="1" applyNumberFormat="1" applyFont="1" applyFill="1" applyBorder="1" applyAlignment="1">
      <alignment horizontal="right" wrapText="1"/>
    </xf>
    <xf numFmtId="43" fontId="8" fillId="0" borderId="10" xfId="1" applyNumberFormat="1" applyFont="1" applyFill="1" applyBorder="1" applyAlignment="1">
      <alignment horizontal="right" wrapText="1"/>
    </xf>
    <xf numFmtId="0" fontId="8" fillId="0" borderId="11" xfId="0" applyFont="1" applyFill="1" applyBorder="1"/>
    <xf numFmtId="0" fontId="8" fillId="0" borderId="12" xfId="0" applyFont="1" applyFill="1" applyBorder="1" applyAlignment="1">
      <alignment horizontal="center" vertical="top" wrapText="1"/>
    </xf>
    <xf numFmtId="0" fontId="8" fillId="0" borderId="12" xfId="0" applyFont="1" applyFill="1" applyBorder="1" applyAlignment="1">
      <alignment horizontal="left" vertical="top" wrapText="1"/>
    </xf>
    <xf numFmtId="0" fontId="8" fillId="0" borderId="12" xfId="0" applyFont="1" applyFill="1" applyBorder="1" applyAlignment="1">
      <alignment horizontal="center"/>
    </xf>
    <xf numFmtId="4" fontId="8" fillId="0" borderId="12" xfId="0" applyNumberFormat="1" applyFont="1" applyFill="1" applyBorder="1"/>
    <xf numFmtId="43" fontId="8" fillId="0" borderId="12" xfId="1" applyNumberFormat="1" applyFont="1" applyFill="1" applyBorder="1" applyAlignment="1">
      <alignment horizontal="right" wrapText="1"/>
    </xf>
    <xf numFmtId="0" fontId="8" fillId="0" borderId="13" xfId="0" applyFont="1" applyFill="1" applyBorder="1"/>
    <xf numFmtId="0" fontId="8" fillId="0" borderId="12" xfId="0" applyFont="1" applyFill="1" applyBorder="1" applyAlignment="1">
      <alignment horizontal="center" wrapText="1"/>
    </xf>
    <xf numFmtId="4" fontId="8" fillId="0" borderId="12" xfId="1" applyNumberFormat="1" applyFont="1" applyFill="1" applyBorder="1" applyAlignment="1">
      <alignment horizontal="right" wrapText="1"/>
    </xf>
    <xf numFmtId="0" fontId="8" fillId="0" borderId="14" xfId="0" applyFont="1" applyFill="1" applyBorder="1" applyAlignment="1">
      <alignment horizontal="center" vertical="top" wrapText="1"/>
    </xf>
    <xf numFmtId="0" fontId="8" fillId="0" borderId="14" xfId="0" applyFont="1" applyFill="1" applyBorder="1" applyAlignment="1">
      <alignment horizontal="left" vertical="top" wrapText="1"/>
    </xf>
    <xf numFmtId="0" fontId="8" fillId="0" borderId="14" xfId="0" applyFont="1" applyFill="1" applyBorder="1" applyAlignment="1">
      <alignment horizontal="center"/>
    </xf>
    <xf numFmtId="4" fontId="8" fillId="0" borderId="14" xfId="0" applyNumberFormat="1" applyFont="1" applyFill="1" applyBorder="1"/>
    <xf numFmtId="43" fontId="8" fillId="0" borderId="14" xfId="1" applyNumberFormat="1" applyFont="1" applyFill="1" applyBorder="1" applyAlignment="1">
      <alignment horizontal="right" wrapText="1"/>
    </xf>
    <xf numFmtId="0" fontId="8" fillId="0" borderId="15" xfId="0" applyFont="1" applyFill="1" applyBorder="1"/>
    <xf numFmtId="0" fontId="8" fillId="0" borderId="10" xfId="0" applyFont="1" applyFill="1" applyBorder="1" applyAlignment="1">
      <alignment horizontal="center" vertical="top" wrapText="1"/>
    </xf>
    <xf numFmtId="0" fontId="8" fillId="0" borderId="10" xfId="0" applyFont="1" applyFill="1" applyBorder="1" applyAlignment="1">
      <alignment horizontal="left" vertical="top" wrapText="1"/>
    </xf>
    <xf numFmtId="0" fontId="8" fillId="0" borderId="10" xfId="0" applyFont="1" applyFill="1" applyBorder="1" applyAlignment="1">
      <alignment horizontal="center"/>
    </xf>
    <xf numFmtId="4" fontId="8" fillId="0" borderId="10" xfId="0" applyNumberFormat="1" applyFont="1" applyFill="1" applyBorder="1"/>
    <xf numFmtId="9" fontId="8" fillId="0" borderId="12" xfId="0" applyNumberFormat="1" applyFont="1" applyFill="1" applyBorder="1" applyAlignment="1">
      <alignment horizontal="center"/>
    </xf>
    <xf numFmtId="0" fontId="8" fillId="0" borderId="12" xfId="0" applyFont="1" applyBorder="1" applyAlignment="1">
      <alignment horizontal="left" vertical="top" wrapText="1"/>
    </xf>
    <xf numFmtId="4" fontId="8" fillId="0" borderId="12" xfId="0" applyNumberFormat="1" applyFont="1" applyFill="1" applyBorder="1" applyAlignment="1">
      <alignment horizontal="right"/>
    </xf>
    <xf numFmtId="0" fontId="8" fillId="0" borderId="12" xfId="0" applyFont="1" applyBorder="1" applyAlignment="1">
      <alignment horizontal="center" wrapText="1"/>
    </xf>
    <xf numFmtId="4" fontId="8" fillId="0" borderId="12" xfId="1" applyNumberFormat="1" applyFont="1" applyFill="1" applyBorder="1" applyAlignment="1">
      <alignment horizontal="center" wrapText="1"/>
    </xf>
    <xf numFmtId="4" fontId="8" fillId="0" borderId="12" xfId="0" applyNumberFormat="1" applyFont="1" applyFill="1" applyBorder="1" applyAlignment="1">
      <alignment horizontal="center"/>
    </xf>
    <xf numFmtId="3" fontId="8" fillId="0" borderId="12" xfId="0" applyNumberFormat="1" applyFont="1" applyFill="1" applyBorder="1" applyAlignment="1">
      <alignment horizontal="right"/>
    </xf>
    <xf numFmtId="0" fontId="19" fillId="0" borderId="12" xfId="9" applyFont="1" applyBorder="1" applyAlignment="1">
      <alignment vertical="top" wrapText="1"/>
    </xf>
    <xf numFmtId="0" fontId="8" fillId="0" borderId="17" xfId="0" applyFont="1" applyFill="1" applyBorder="1"/>
    <xf numFmtId="0" fontId="10" fillId="0" borderId="12" xfId="0" applyFont="1" applyBorder="1" applyAlignment="1">
      <alignment horizontal="center" vertical="top"/>
    </xf>
    <xf numFmtId="0" fontId="10" fillId="0" borderId="12" xfId="0" applyFont="1" applyFill="1" applyBorder="1" applyAlignment="1">
      <alignment horizontal="left" vertical="top" wrapText="1"/>
    </xf>
    <xf numFmtId="0" fontId="10" fillId="0" borderId="12" xfId="0" applyFont="1" applyBorder="1"/>
    <xf numFmtId="4" fontId="10" fillId="0" borderId="12" xfId="0" applyNumberFormat="1" applyFont="1" applyFill="1" applyBorder="1" applyAlignment="1">
      <alignment horizontal="right" wrapText="1"/>
    </xf>
    <xf numFmtId="43" fontId="10" fillId="0" borderId="12" xfId="0" applyNumberFormat="1" applyFont="1" applyBorder="1" applyAlignment="1">
      <alignment horizontal="right" wrapText="1"/>
    </xf>
    <xf numFmtId="0" fontId="10" fillId="0" borderId="18" xfId="0" applyFont="1" applyBorder="1"/>
    <xf numFmtId="4" fontId="10" fillId="0" borderId="18" xfId="0" applyNumberFormat="1" applyFont="1" applyFill="1" applyBorder="1" applyAlignment="1">
      <alignment horizontal="right" wrapText="1"/>
    </xf>
    <xf numFmtId="43" fontId="10" fillId="0" borderId="18" xfId="0" applyNumberFormat="1" applyFont="1" applyBorder="1" applyAlignment="1">
      <alignment horizontal="right" wrapText="1"/>
    </xf>
    <xf numFmtId="0" fontId="8" fillId="0" borderId="19" xfId="0" applyFont="1" applyFill="1" applyBorder="1"/>
    <xf numFmtId="0" fontId="10" fillId="0" borderId="18" xfId="0" applyFont="1" applyBorder="1" applyAlignment="1">
      <alignment horizontal="left" vertical="top"/>
    </xf>
    <xf numFmtId="0" fontId="10" fillId="0" borderId="18" xfId="0" applyFont="1" applyBorder="1" applyAlignment="1">
      <alignment horizontal="left" vertical="top" wrapText="1"/>
    </xf>
    <xf numFmtId="43" fontId="8" fillId="0" borderId="16" xfId="1" applyNumberFormat="1" applyFont="1" applyFill="1" applyBorder="1" applyAlignment="1">
      <alignment horizontal="right" wrapText="1"/>
    </xf>
    <xf numFmtId="0" fontId="7" fillId="0" borderId="12" xfId="0" applyFont="1" applyFill="1" applyBorder="1" applyAlignment="1">
      <alignment horizontal="left" vertical="top" wrapText="1"/>
    </xf>
    <xf numFmtId="0" fontId="7" fillId="0" borderId="12" xfId="0" applyFont="1" applyFill="1" applyBorder="1" applyAlignment="1">
      <alignment horizontal="center" vertical="top" wrapText="1"/>
    </xf>
    <xf numFmtId="0" fontId="8" fillId="0" borderId="16" xfId="0" applyFont="1" applyFill="1" applyBorder="1" applyAlignment="1">
      <alignment horizontal="center" vertical="center" wrapText="1"/>
    </xf>
    <xf numFmtId="0" fontId="7" fillId="0" borderId="16" xfId="0" applyFont="1" applyFill="1" applyBorder="1" applyAlignment="1">
      <alignment horizontal="left" vertical="top" wrapText="1"/>
    </xf>
    <xf numFmtId="0" fontId="8" fillId="0" borderId="16" xfId="0" applyFont="1" applyFill="1" applyBorder="1" applyAlignment="1">
      <alignment horizontal="center" wrapText="1"/>
    </xf>
    <xf numFmtId="4" fontId="8" fillId="0" borderId="16" xfId="1" applyNumberFormat="1" applyFont="1" applyFill="1" applyBorder="1" applyAlignment="1">
      <alignment horizontal="right" wrapText="1"/>
    </xf>
    <xf numFmtId="0" fontId="8" fillId="0" borderId="12" xfId="9" applyFont="1" applyFill="1" applyBorder="1" applyAlignment="1">
      <alignment horizontal="left" vertical="top" wrapText="1"/>
    </xf>
    <xf numFmtId="0" fontId="8" fillId="5" borderId="12" xfId="0" applyFont="1" applyFill="1" applyBorder="1" applyAlignment="1">
      <alignment horizontal="center" vertical="top" wrapText="1"/>
    </xf>
    <xf numFmtId="0" fontId="8" fillId="5" borderId="12" xfId="0" applyFont="1" applyFill="1" applyBorder="1" applyAlignment="1">
      <alignment horizontal="left" vertical="top" wrapText="1"/>
    </xf>
    <xf numFmtId="0" fontId="8" fillId="5" borderId="12" xfId="0" applyFont="1" applyFill="1" applyBorder="1" applyAlignment="1">
      <alignment horizontal="center" wrapText="1"/>
    </xf>
    <xf numFmtId="4" fontId="8" fillId="5" borderId="12" xfId="1" applyNumberFormat="1" applyFont="1" applyFill="1" applyBorder="1" applyAlignment="1">
      <alignment horizontal="right" wrapText="1"/>
    </xf>
    <xf numFmtId="43" fontId="8" fillId="5" borderId="12" xfId="1" applyNumberFormat="1" applyFont="1" applyFill="1" applyBorder="1" applyAlignment="1">
      <alignment horizontal="right" wrapText="1"/>
    </xf>
    <xf numFmtId="0" fontId="8" fillId="5" borderId="13" xfId="0" applyFont="1" applyFill="1" applyBorder="1"/>
    <xf numFmtId="3" fontId="8" fillId="0" borderId="12" xfId="1" applyNumberFormat="1" applyFont="1" applyFill="1" applyBorder="1" applyAlignment="1">
      <alignment horizontal="right" wrapText="1"/>
    </xf>
    <xf numFmtId="0" fontId="7" fillId="0" borderId="12" xfId="0" applyFont="1" applyFill="1" applyBorder="1" applyAlignment="1">
      <alignment horizontal="center" wrapText="1"/>
    </xf>
    <xf numFmtId="4" fontId="7" fillId="0" borderId="12" xfId="1" applyNumberFormat="1" applyFont="1" applyFill="1" applyBorder="1" applyAlignment="1">
      <alignment horizontal="center" wrapText="1"/>
    </xf>
    <xf numFmtId="43" fontId="13" fillId="0" borderId="12" xfId="1" applyNumberFormat="1" applyFont="1" applyFill="1" applyBorder="1" applyAlignment="1">
      <alignment horizontal="right" wrapText="1"/>
    </xf>
    <xf numFmtId="0" fontId="7" fillId="0" borderId="13" xfId="0" applyFont="1" applyFill="1" applyBorder="1"/>
    <xf numFmtId="0" fontId="8" fillId="0" borderId="16" xfId="0" applyFont="1" applyFill="1" applyBorder="1" applyAlignment="1">
      <alignment horizontal="left" vertical="top" wrapText="1"/>
    </xf>
    <xf numFmtId="0" fontId="10" fillId="0" borderId="16" xfId="0" applyFont="1" applyBorder="1" applyAlignment="1">
      <alignment horizontal="center" vertical="top"/>
    </xf>
    <xf numFmtId="0" fontId="10" fillId="0" borderId="16" xfId="0" applyFont="1" applyBorder="1"/>
    <xf numFmtId="4" fontId="10" fillId="0" borderId="16" xfId="0" applyNumberFormat="1" applyFont="1" applyFill="1" applyBorder="1" applyAlignment="1">
      <alignment horizontal="right" wrapText="1"/>
    </xf>
    <xf numFmtId="43" fontId="10" fillId="0" borderId="16" xfId="0" applyNumberFormat="1" applyFont="1" applyBorder="1" applyAlignment="1">
      <alignment horizontal="right" wrapText="1"/>
    </xf>
    <xf numFmtId="0" fontId="15" fillId="3" borderId="1" xfId="0" applyFont="1" applyFill="1" applyBorder="1" applyAlignment="1">
      <alignment horizontal="left" vertical="top" wrapText="1"/>
    </xf>
    <xf numFmtId="0" fontId="15" fillId="3" borderId="1" xfId="0" applyFont="1" applyFill="1" applyBorder="1"/>
    <xf numFmtId="4" fontId="15" fillId="3" borderId="1" xfId="0" applyNumberFormat="1" applyFont="1" applyFill="1" applyBorder="1" applyAlignment="1">
      <alignment horizontal="right" wrapText="1"/>
    </xf>
    <xf numFmtId="43" fontId="15" fillId="3" borderId="1" xfId="0" applyNumberFormat="1" applyFont="1" applyFill="1" applyBorder="1" applyAlignment="1">
      <alignment horizontal="right" wrapText="1"/>
    </xf>
    <xf numFmtId="0" fontId="16" fillId="3" borderId="3" xfId="0" applyFont="1" applyFill="1" applyBorder="1"/>
    <xf numFmtId="0" fontId="11" fillId="3" borderId="1" xfId="0" applyFont="1" applyFill="1" applyBorder="1" applyAlignment="1">
      <alignment horizontal="center" vertical="top"/>
    </xf>
    <xf numFmtId="0" fontId="11" fillId="2" borderId="1" xfId="0" applyFont="1" applyFill="1" applyBorder="1" applyAlignment="1">
      <alignment horizontal="left" vertical="top"/>
    </xf>
    <xf numFmtId="0" fontId="8" fillId="0" borderId="12" xfId="0" applyFont="1" applyFill="1" applyBorder="1" applyAlignment="1">
      <alignment horizontal="center" vertical="center" wrapText="1"/>
    </xf>
    <xf numFmtId="0" fontId="20" fillId="0" borderId="12" xfId="0" applyFont="1" applyFill="1" applyBorder="1" applyAlignment="1">
      <alignment horizontal="center" vertical="top" wrapText="1"/>
    </xf>
    <xf numFmtId="0" fontId="19" fillId="0" borderId="12" xfId="0" applyFont="1" applyBorder="1" applyAlignment="1">
      <alignment horizontal="left" vertical="top" wrapText="1"/>
    </xf>
    <xf numFmtId="0" fontId="8" fillId="0" borderId="14" xfId="0" applyFont="1" applyFill="1" applyBorder="1" applyAlignment="1">
      <alignment horizontal="center" wrapText="1"/>
    </xf>
    <xf numFmtId="4" fontId="8" fillId="0" borderId="14" xfId="1" applyNumberFormat="1" applyFont="1" applyFill="1" applyBorder="1" applyAlignment="1">
      <alignment horizontal="right" wrapText="1"/>
    </xf>
    <xf numFmtId="0" fontId="10" fillId="0" borderId="0" xfId="0" applyFont="1" applyAlignment="1">
      <alignment horizontal="center" vertical="center" wrapText="1"/>
    </xf>
    <xf numFmtId="0" fontId="8" fillId="0" borderId="0" xfId="2" applyFont="1" applyBorder="1" applyAlignment="1">
      <alignment horizontal="center" vertical="center" wrapText="1"/>
    </xf>
    <xf numFmtId="0" fontId="8" fillId="0" borderId="0" xfId="3"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8" fillId="0" borderId="20" xfId="0" applyFont="1" applyFill="1" applyBorder="1" applyAlignment="1">
      <alignment horizontal="center" vertical="center" wrapText="1"/>
    </xf>
    <xf numFmtId="4" fontId="10" fillId="0" borderId="5" xfId="0" applyNumberFormat="1" applyFont="1" applyFill="1" applyBorder="1" applyAlignment="1">
      <alignment horizontal="right" wrapText="1"/>
    </xf>
    <xf numFmtId="4" fontId="8" fillId="0" borderId="5" xfId="0" applyNumberFormat="1" applyFont="1" applyFill="1" applyBorder="1" applyAlignment="1">
      <alignment horizontal="right" vertical="center" wrapText="1"/>
    </xf>
    <xf numFmtId="4" fontId="10" fillId="3" borderId="20" xfId="0" applyNumberFormat="1" applyFont="1" applyFill="1" applyBorder="1" applyAlignment="1">
      <alignment horizontal="right" wrapText="1"/>
    </xf>
    <xf numFmtId="4" fontId="8" fillId="0" borderId="5" xfId="1" applyNumberFormat="1" applyFont="1" applyFill="1" applyBorder="1" applyAlignment="1">
      <alignment horizontal="right" wrapText="1"/>
    </xf>
    <xf numFmtId="4" fontId="8" fillId="2" borderId="20" xfId="1" applyNumberFormat="1" applyFont="1" applyFill="1" applyBorder="1" applyAlignment="1">
      <alignment horizontal="right" wrapText="1"/>
    </xf>
    <xf numFmtId="4" fontId="8" fillId="0" borderId="21" xfId="1" applyNumberFormat="1" applyFont="1" applyFill="1" applyBorder="1" applyAlignment="1">
      <alignment horizontal="right" wrapText="1"/>
    </xf>
    <xf numFmtId="4" fontId="8" fillId="0" borderId="22" xfId="1" applyNumberFormat="1" applyFont="1" applyFill="1" applyBorder="1" applyAlignment="1">
      <alignment horizontal="right" wrapText="1"/>
    </xf>
    <xf numFmtId="4" fontId="8" fillId="0" borderId="23" xfId="0" applyNumberFormat="1" applyFont="1" applyFill="1" applyBorder="1"/>
    <xf numFmtId="4" fontId="8" fillId="0" borderId="23" xfId="1" applyNumberFormat="1" applyFont="1" applyFill="1" applyBorder="1" applyAlignment="1">
      <alignment horizontal="right" wrapText="1"/>
    </xf>
    <xf numFmtId="4" fontId="8" fillId="5" borderId="23" xfId="1" applyNumberFormat="1" applyFont="1" applyFill="1" applyBorder="1" applyAlignment="1">
      <alignment horizontal="right" wrapText="1"/>
    </xf>
    <xf numFmtId="4" fontId="8" fillId="0" borderId="24" xfId="0" applyNumberFormat="1" applyFont="1" applyFill="1" applyBorder="1"/>
    <xf numFmtId="4" fontId="7" fillId="2" borderId="20" xfId="1" applyNumberFormat="1" applyFont="1" applyFill="1" applyBorder="1" applyAlignment="1">
      <alignment horizontal="right" wrapText="1"/>
    </xf>
    <xf numFmtId="4" fontId="7" fillId="4" borderId="20" xfId="1" applyNumberFormat="1" applyFont="1" applyFill="1" applyBorder="1" applyAlignment="1">
      <alignment horizontal="right" wrapText="1"/>
    </xf>
    <xf numFmtId="4" fontId="8" fillId="0" borderId="21" xfId="0" applyNumberFormat="1" applyFont="1" applyFill="1" applyBorder="1"/>
    <xf numFmtId="4" fontId="7" fillId="0" borderId="5" xfId="1" applyNumberFormat="1" applyFont="1" applyFill="1" applyBorder="1" applyAlignment="1">
      <alignment horizontal="right" wrapText="1"/>
    </xf>
    <xf numFmtId="4" fontId="8" fillId="0" borderId="24" xfId="1" applyNumberFormat="1" applyFont="1" applyFill="1" applyBorder="1" applyAlignment="1">
      <alignment horizontal="right" wrapText="1"/>
    </xf>
    <xf numFmtId="4" fontId="7" fillId="0" borderId="23" xfId="1" applyNumberFormat="1" applyFont="1" applyFill="1" applyBorder="1" applyAlignment="1">
      <alignment horizontal="right" wrapText="1"/>
    </xf>
    <xf numFmtId="4" fontId="7" fillId="0" borderId="25" xfId="1" applyNumberFormat="1" applyFont="1" applyFill="1" applyBorder="1" applyAlignment="1">
      <alignment horizontal="right"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top"/>
    </xf>
    <xf numFmtId="0" fontId="12" fillId="2" borderId="1" xfId="0" applyFont="1" applyFill="1" applyBorder="1" applyAlignment="1">
      <alignment horizontal="left" vertical="top" wrapText="1"/>
    </xf>
    <xf numFmtId="0" fontId="10" fillId="2" borderId="1" xfId="0" applyFont="1" applyFill="1" applyBorder="1"/>
    <xf numFmtId="4" fontId="10" fillId="2" borderId="1" xfId="0" applyNumberFormat="1" applyFont="1" applyFill="1" applyBorder="1" applyAlignment="1">
      <alignment horizontal="right" wrapText="1"/>
    </xf>
    <xf numFmtId="43" fontId="10" fillId="2" borderId="1" xfId="0" applyNumberFormat="1" applyFont="1" applyFill="1" applyBorder="1" applyAlignment="1">
      <alignment horizontal="right" wrapText="1"/>
    </xf>
    <xf numFmtId="0" fontId="8" fillId="2" borderId="1" xfId="0" applyFont="1" applyFill="1" applyBorder="1"/>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top" wrapText="1"/>
    </xf>
    <xf numFmtId="0" fontId="8" fillId="0" borderId="0" xfId="0" applyFont="1" applyFill="1" applyBorder="1" applyAlignment="1">
      <alignment horizontal="center" wrapText="1"/>
    </xf>
    <xf numFmtId="4" fontId="8" fillId="0" borderId="0" xfId="0" applyNumberFormat="1" applyFont="1" applyFill="1" applyBorder="1"/>
    <xf numFmtId="4" fontId="8" fillId="0" borderId="5" xfId="0" applyNumberFormat="1" applyFont="1" applyFill="1" applyBorder="1"/>
    <xf numFmtId="43" fontId="8" fillId="0" borderId="0" xfId="1" applyNumberFormat="1" applyFont="1" applyFill="1" applyBorder="1" applyAlignment="1">
      <alignment horizontal="right" wrapText="1"/>
    </xf>
  </cellXfs>
  <cellStyles count="10">
    <cellStyle name="Comma" xfId="1" builtinId="3"/>
    <cellStyle name="Comma 2" xfId="8" xr:uid="{74370997-D1D8-4489-8579-7E59023C1F67}"/>
    <cellStyle name="Comma 2 2" xfId="4" xr:uid="{00000000-0005-0000-0000-000001000000}"/>
    <cellStyle name="Currency" xfId="5" builtinId="4"/>
    <cellStyle name="Normal" xfId="0" builtinId="0"/>
    <cellStyle name="Normal 115" xfId="2" xr:uid="{00000000-0005-0000-0000-000004000000}"/>
    <cellStyle name="Normal 119" xfId="7" xr:uid="{00000000-0005-0000-0000-000005000000}"/>
    <cellStyle name="Normal 2" xfId="9" xr:uid="{A9C2D69E-A277-4FCD-98F5-8441E4F75BF0}"/>
    <cellStyle name="Normalno 2 2 2 3" xfId="3" xr:uid="{00000000-0005-0000-0000-000006000000}"/>
    <cellStyle name="Zarez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43</xdr:row>
      <xdr:rowOff>476254</xdr:rowOff>
    </xdr:from>
    <xdr:to>
      <xdr:col>14</xdr:col>
      <xdr:colOff>489452</xdr:colOff>
      <xdr:row>48</xdr:row>
      <xdr:rowOff>476251</xdr:rowOff>
    </xdr:to>
    <xdr:pic>
      <xdr:nvPicPr>
        <xdr:cNvPr id="4" name="Picture 3">
          <a:extLst>
            <a:ext uri="{FF2B5EF4-FFF2-40B4-BE49-F238E27FC236}">
              <a16:creationId xmlns:a16="http://schemas.microsoft.com/office/drawing/2014/main" id="{C1F497EA-86F8-4017-B97C-45EA61FBD1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24" t="21029" r="2935" b="29045"/>
        <a:stretch/>
      </xdr:blipFill>
      <xdr:spPr>
        <a:xfrm rot="5400000">
          <a:off x="10042276" y="15138151"/>
          <a:ext cx="2333622" cy="3489827"/>
        </a:xfrm>
        <a:prstGeom prst="rect">
          <a:avLst/>
        </a:prstGeom>
      </xdr:spPr>
    </xdr:pic>
    <xdr:clientData/>
  </xdr:twoCellAnchor>
  <xdr:twoCellAnchor editAs="oneCell">
    <xdr:from>
      <xdr:col>10</xdr:col>
      <xdr:colOff>0</xdr:colOff>
      <xdr:row>57</xdr:row>
      <xdr:rowOff>28585</xdr:rowOff>
    </xdr:from>
    <xdr:to>
      <xdr:col>13</xdr:col>
      <xdr:colOff>283573</xdr:colOff>
      <xdr:row>60</xdr:row>
      <xdr:rowOff>76201</xdr:rowOff>
    </xdr:to>
    <xdr:pic>
      <xdr:nvPicPr>
        <xdr:cNvPr id="3" name="Picture 2">
          <a:extLst>
            <a:ext uri="{FF2B5EF4-FFF2-40B4-BE49-F238E27FC236}">
              <a16:creationId xmlns:a16="http://schemas.microsoft.com/office/drawing/2014/main" id="{06BD52E7-C9BF-4CFF-BD22-8331BD487CD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849" t="14519" r="65151" b="41541"/>
        <a:stretch/>
      </xdr:blipFill>
      <xdr:spPr>
        <a:xfrm rot="5400000">
          <a:off x="10069016" y="21241844"/>
          <a:ext cx="2028816" cy="2674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8"/>
  <sheetViews>
    <sheetView tabSelected="1" topLeftCell="B61" zoomScaleNormal="100" zoomScaleSheetLayoutView="100" workbookViewId="0">
      <selection activeCell="G212" sqref="G212"/>
    </sheetView>
  </sheetViews>
  <sheetFormatPr defaultRowHeight="12" customHeight="1" x14ac:dyDescent="0.25"/>
  <cols>
    <col min="1" max="1" width="15.7109375" style="175" customWidth="1"/>
    <col min="2" max="2" width="9.140625" style="16"/>
    <col min="3" max="3" width="60.140625" style="1" customWidth="1"/>
    <col min="5" max="5" width="8.85546875" customWidth="1"/>
    <col min="6" max="6" width="9.140625" style="3" customWidth="1"/>
    <col min="7" max="7" width="13.5703125" customWidth="1"/>
    <col min="8" max="8" width="9.140625" style="39" customWidth="1"/>
    <col min="9" max="9" width="9.140625" style="5"/>
    <col min="11" max="11" width="17.5703125" customWidth="1"/>
  </cols>
  <sheetData>
    <row r="1" spans="1:8" ht="19.5" customHeight="1" x14ac:dyDescent="0.25">
      <c r="C1" s="2" t="s">
        <v>7</v>
      </c>
    </row>
    <row r="2" spans="1:8" ht="31.5" customHeight="1" x14ac:dyDescent="0.25">
      <c r="C2" s="69" t="s">
        <v>63</v>
      </c>
      <c r="D2" s="16"/>
      <c r="E2" s="16"/>
      <c r="F2" s="7"/>
      <c r="G2" s="16"/>
      <c r="H2" s="22"/>
    </row>
    <row r="3" spans="1:8" ht="24" customHeight="1" x14ac:dyDescent="0.25">
      <c r="A3" s="25" t="s">
        <v>148</v>
      </c>
      <c r="B3" s="25" t="s">
        <v>0</v>
      </c>
      <c r="C3" s="25" t="s">
        <v>1</v>
      </c>
      <c r="D3" s="25" t="s">
        <v>6</v>
      </c>
      <c r="E3" s="25" t="s">
        <v>2</v>
      </c>
      <c r="F3" s="189" t="s">
        <v>4</v>
      </c>
      <c r="G3" s="25" t="s">
        <v>3</v>
      </c>
      <c r="H3" s="26" t="s">
        <v>42</v>
      </c>
    </row>
    <row r="4" spans="1:8" ht="12" customHeight="1" x14ac:dyDescent="0.25">
      <c r="C4" s="29"/>
      <c r="D4" s="16"/>
      <c r="E4" s="16"/>
      <c r="F4" s="190"/>
      <c r="G4" s="19"/>
      <c r="H4" s="15"/>
    </row>
    <row r="5" spans="1:8" ht="12" customHeight="1" x14ac:dyDescent="0.25">
      <c r="A5" s="176"/>
      <c r="B5" s="8"/>
      <c r="C5" s="9" t="s">
        <v>28</v>
      </c>
      <c r="D5" s="6"/>
      <c r="E5" s="6"/>
      <c r="F5" s="191"/>
      <c r="G5" s="37"/>
      <c r="H5" s="15"/>
    </row>
    <row r="6" spans="1:8" ht="12" customHeight="1" x14ac:dyDescent="0.25">
      <c r="A6" s="176"/>
      <c r="B6" s="8"/>
      <c r="C6" s="9" t="s">
        <v>29</v>
      </c>
      <c r="D6" s="6"/>
      <c r="E6" s="6"/>
      <c r="F6" s="191"/>
      <c r="G6" s="37"/>
      <c r="H6" s="15"/>
    </row>
    <row r="7" spans="1:8" ht="36" customHeight="1" x14ac:dyDescent="0.25">
      <c r="A7" s="176"/>
      <c r="B7" s="8"/>
      <c r="C7" s="9" t="s">
        <v>30</v>
      </c>
      <c r="D7" s="6"/>
      <c r="E7" s="6"/>
      <c r="F7" s="191"/>
      <c r="G7" s="37"/>
      <c r="H7" s="15"/>
    </row>
    <row r="8" spans="1:8" ht="159" customHeight="1" x14ac:dyDescent="0.25">
      <c r="A8" s="176"/>
      <c r="B8" s="8"/>
      <c r="C8" s="9" t="s">
        <v>45</v>
      </c>
      <c r="D8" s="6"/>
      <c r="E8" s="6"/>
      <c r="F8" s="191"/>
      <c r="G8" s="37"/>
      <c r="H8" s="15"/>
    </row>
    <row r="9" spans="1:8" ht="12" customHeight="1" x14ac:dyDescent="0.25">
      <c r="A9" s="176"/>
      <c r="B9" s="8"/>
      <c r="C9" s="10"/>
      <c r="D9" s="6"/>
      <c r="E9" s="6"/>
      <c r="F9" s="191"/>
      <c r="G9" s="37"/>
      <c r="H9" s="15"/>
    </row>
    <row r="10" spans="1:8" ht="24" customHeight="1" x14ac:dyDescent="0.25">
      <c r="A10" s="177"/>
      <c r="B10" s="11" t="s">
        <v>31</v>
      </c>
      <c r="C10" s="27" t="s">
        <v>40</v>
      </c>
      <c r="D10" s="6"/>
      <c r="E10" s="6"/>
      <c r="F10" s="191"/>
      <c r="G10" s="37"/>
      <c r="H10" s="15"/>
    </row>
    <row r="11" spans="1:8" ht="23.25" customHeight="1" x14ac:dyDescent="0.25">
      <c r="A11" s="177"/>
      <c r="B11" s="11" t="s">
        <v>32</v>
      </c>
      <c r="C11" s="12" t="s">
        <v>33</v>
      </c>
      <c r="D11" s="6"/>
      <c r="E11" s="6"/>
      <c r="F11" s="191"/>
      <c r="G11" s="37"/>
      <c r="H11" s="15"/>
    </row>
    <row r="12" spans="1:8" ht="36.75" customHeight="1" x14ac:dyDescent="0.25">
      <c r="A12" s="177"/>
      <c r="B12" s="11" t="s">
        <v>34</v>
      </c>
      <c r="C12" s="12" t="s">
        <v>36</v>
      </c>
      <c r="D12" s="6"/>
      <c r="E12" s="6"/>
      <c r="F12" s="191"/>
      <c r="G12" s="37"/>
      <c r="H12" s="15"/>
    </row>
    <row r="13" spans="1:8" ht="12.75" customHeight="1" x14ac:dyDescent="0.25">
      <c r="A13" s="177"/>
      <c r="B13" s="11" t="s">
        <v>35</v>
      </c>
      <c r="C13" s="12" t="s">
        <v>38</v>
      </c>
      <c r="D13" s="6"/>
      <c r="E13" s="6"/>
      <c r="F13" s="191"/>
      <c r="G13" s="37"/>
      <c r="H13" s="15"/>
    </row>
    <row r="14" spans="1:8" ht="12.75" customHeight="1" x14ac:dyDescent="0.25">
      <c r="A14" s="177"/>
      <c r="B14" s="11" t="s">
        <v>37</v>
      </c>
      <c r="C14" s="12" t="s">
        <v>39</v>
      </c>
      <c r="D14" s="6"/>
      <c r="E14" s="6"/>
      <c r="F14" s="191"/>
      <c r="G14" s="37"/>
      <c r="H14" s="15"/>
    </row>
    <row r="15" spans="1:8" ht="12" customHeight="1" x14ac:dyDescent="0.25">
      <c r="C15" s="29"/>
      <c r="D15" s="16"/>
      <c r="E15" s="16"/>
      <c r="F15" s="190"/>
      <c r="G15" s="19"/>
      <c r="H15" s="15"/>
    </row>
    <row r="16" spans="1:8" ht="12" customHeight="1" x14ac:dyDescent="0.25">
      <c r="A16" s="50"/>
      <c r="B16" s="50" t="s">
        <v>5</v>
      </c>
      <c r="C16" s="47" t="s">
        <v>61</v>
      </c>
      <c r="D16" s="51"/>
      <c r="E16" s="51"/>
      <c r="F16" s="192"/>
      <c r="G16" s="48"/>
      <c r="H16" s="49"/>
    </row>
    <row r="17" spans="1:8" ht="12" customHeight="1" x14ac:dyDescent="0.25">
      <c r="A17" s="178"/>
      <c r="B17" s="22"/>
      <c r="C17" s="23"/>
      <c r="D17" s="14"/>
      <c r="E17" s="24"/>
      <c r="F17" s="193"/>
      <c r="G17" s="13"/>
      <c r="H17" s="15"/>
    </row>
    <row r="18" spans="1:8" ht="11.25" customHeight="1" x14ac:dyDescent="0.25">
      <c r="A18" s="43"/>
      <c r="B18" s="43" t="s">
        <v>44</v>
      </c>
      <c r="C18" s="40" t="s">
        <v>126</v>
      </c>
      <c r="D18" s="58"/>
      <c r="E18" s="20"/>
      <c r="F18" s="194"/>
      <c r="G18" s="56"/>
      <c r="H18" s="21"/>
    </row>
    <row r="19" spans="1:8" ht="47.25" customHeight="1" x14ac:dyDescent="0.25">
      <c r="A19" s="95"/>
      <c r="B19" s="95"/>
      <c r="C19" s="96" t="s">
        <v>82</v>
      </c>
      <c r="D19" s="97"/>
      <c r="E19" s="98"/>
      <c r="F19" s="195"/>
      <c r="G19" s="99"/>
      <c r="H19" s="100"/>
    </row>
    <row r="20" spans="1:8" ht="11.25" customHeight="1" x14ac:dyDescent="0.25">
      <c r="A20" s="142"/>
      <c r="B20" s="142"/>
      <c r="C20" s="143"/>
      <c r="D20" s="144"/>
      <c r="E20" s="145"/>
      <c r="F20" s="196"/>
      <c r="G20" s="139"/>
      <c r="H20" s="127"/>
    </row>
    <row r="21" spans="1:8" ht="12" customHeight="1" x14ac:dyDescent="0.25">
      <c r="A21" s="179"/>
      <c r="B21" s="141" t="s">
        <v>97</v>
      </c>
      <c r="C21" s="140" t="s">
        <v>98</v>
      </c>
      <c r="D21" s="103"/>
      <c r="E21" s="104"/>
      <c r="F21" s="197"/>
      <c r="G21" s="105"/>
      <c r="H21" s="106"/>
    </row>
    <row r="22" spans="1:8" ht="105" customHeight="1" x14ac:dyDescent="0.25">
      <c r="A22" s="170"/>
      <c r="B22" s="101" t="s">
        <v>99</v>
      </c>
      <c r="C22" s="102" t="s">
        <v>120</v>
      </c>
      <c r="D22" s="107"/>
      <c r="E22" s="108"/>
      <c r="F22" s="198"/>
      <c r="G22" s="105"/>
      <c r="H22" s="106"/>
    </row>
    <row r="23" spans="1:8" ht="12.95" customHeight="1" x14ac:dyDescent="0.25">
      <c r="A23" s="170"/>
      <c r="B23" s="101" t="s">
        <v>117</v>
      </c>
      <c r="C23" s="102" t="s">
        <v>118</v>
      </c>
      <c r="D23" s="107" t="s">
        <v>81</v>
      </c>
      <c r="E23" s="104">
        <v>10</v>
      </c>
      <c r="F23" s="197"/>
      <c r="G23" s="105">
        <f>$E23*F23</f>
        <v>0</v>
      </c>
      <c r="H23" s="106"/>
    </row>
    <row r="24" spans="1:8" ht="12.95" customHeight="1" x14ac:dyDescent="0.25">
      <c r="A24" s="170"/>
      <c r="B24" s="101" t="s">
        <v>117</v>
      </c>
      <c r="C24" s="102" t="s">
        <v>119</v>
      </c>
      <c r="D24" s="107" t="s">
        <v>81</v>
      </c>
      <c r="E24" s="104">
        <v>10</v>
      </c>
      <c r="F24" s="197"/>
      <c r="G24" s="105">
        <f t="shared" ref="G24:G54" si="0">$E24*F24</f>
        <v>0</v>
      </c>
      <c r="H24" s="106"/>
    </row>
    <row r="25" spans="1:8" ht="12" customHeight="1" x14ac:dyDescent="0.25">
      <c r="A25" s="179"/>
      <c r="B25" s="141"/>
      <c r="C25" s="140"/>
      <c r="D25" s="103"/>
      <c r="E25" s="104"/>
      <c r="F25" s="197"/>
      <c r="G25" s="105"/>
      <c r="H25" s="106"/>
    </row>
    <row r="26" spans="1:8" ht="68.25" customHeight="1" x14ac:dyDescent="0.25">
      <c r="A26" s="170"/>
      <c r="B26" s="101" t="s">
        <v>121</v>
      </c>
      <c r="C26" s="102" t="s">
        <v>122</v>
      </c>
      <c r="D26" s="107"/>
      <c r="E26" s="108"/>
      <c r="F26" s="198"/>
      <c r="G26" s="105"/>
      <c r="H26" s="106"/>
    </row>
    <row r="27" spans="1:8" ht="12" customHeight="1" x14ac:dyDescent="0.25">
      <c r="A27" s="170"/>
      <c r="B27" s="101" t="s">
        <v>117</v>
      </c>
      <c r="C27" s="102" t="s">
        <v>119</v>
      </c>
      <c r="D27" s="107" t="s">
        <v>66</v>
      </c>
      <c r="E27" s="104">
        <v>30</v>
      </c>
      <c r="F27" s="197"/>
      <c r="G27" s="105">
        <f t="shared" si="0"/>
        <v>0</v>
      </c>
      <c r="H27" s="106"/>
    </row>
    <row r="28" spans="1:8" ht="12" customHeight="1" x14ac:dyDescent="0.25">
      <c r="A28" s="179"/>
      <c r="B28" s="141"/>
      <c r="C28" s="140"/>
      <c r="D28" s="103"/>
      <c r="E28" s="104"/>
      <c r="F28" s="197"/>
      <c r="G28" s="105"/>
      <c r="H28" s="106"/>
    </row>
    <row r="29" spans="1:8" ht="35.25" customHeight="1" x14ac:dyDescent="0.25">
      <c r="A29" s="170"/>
      <c r="B29" s="101" t="s">
        <v>123</v>
      </c>
      <c r="C29" s="102" t="s">
        <v>124</v>
      </c>
      <c r="D29" s="107"/>
      <c r="E29" s="108"/>
      <c r="F29" s="198"/>
      <c r="G29" s="105"/>
      <c r="H29" s="106"/>
    </row>
    <row r="30" spans="1:8" ht="12" customHeight="1" x14ac:dyDescent="0.25">
      <c r="A30" s="170"/>
      <c r="B30" s="101" t="s">
        <v>117</v>
      </c>
      <c r="C30" s="102" t="s">
        <v>119</v>
      </c>
      <c r="D30" s="107" t="s">
        <v>66</v>
      </c>
      <c r="E30" s="104">
        <v>30</v>
      </c>
      <c r="F30" s="197"/>
      <c r="G30" s="105">
        <f t="shared" si="0"/>
        <v>0</v>
      </c>
      <c r="H30" s="106"/>
    </row>
    <row r="31" spans="1:8" ht="12" customHeight="1" x14ac:dyDescent="0.25">
      <c r="A31" s="179"/>
      <c r="B31" s="141"/>
      <c r="C31" s="140"/>
      <c r="D31" s="103"/>
      <c r="E31" s="104"/>
      <c r="F31" s="197"/>
      <c r="G31" s="105"/>
      <c r="H31" s="106"/>
    </row>
    <row r="32" spans="1:8" ht="57.75" customHeight="1" x14ac:dyDescent="0.25">
      <c r="A32" s="170"/>
      <c r="B32" s="101" t="s">
        <v>125</v>
      </c>
      <c r="C32" s="102" t="s">
        <v>127</v>
      </c>
      <c r="D32" s="107"/>
      <c r="E32" s="108"/>
      <c r="F32" s="198"/>
      <c r="G32" s="105"/>
      <c r="H32" s="106"/>
    </row>
    <row r="33" spans="1:8" ht="12" customHeight="1" x14ac:dyDescent="0.25">
      <c r="A33" s="170"/>
      <c r="B33" s="101" t="s">
        <v>117</v>
      </c>
      <c r="C33" s="102" t="s">
        <v>119</v>
      </c>
      <c r="D33" s="107" t="s">
        <v>66</v>
      </c>
      <c r="E33" s="104">
        <v>30</v>
      </c>
      <c r="F33" s="197"/>
      <c r="G33" s="105">
        <f t="shared" si="0"/>
        <v>0</v>
      </c>
      <c r="H33" s="106"/>
    </row>
    <row r="34" spans="1:8" ht="12" customHeight="1" x14ac:dyDescent="0.25">
      <c r="A34" s="170"/>
      <c r="B34" s="101"/>
      <c r="C34" s="102"/>
      <c r="D34" s="103"/>
      <c r="E34" s="104"/>
      <c r="F34" s="197"/>
      <c r="G34" s="105"/>
      <c r="H34" s="106"/>
    </row>
    <row r="35" spans="1:8" ht="12" customHeight="1" x14ac:dyDescent="0.25">
      <c r="A35" s="179"/>
      <c r="B35" s="141" t="s">
        <v>32</v>
      </c>
      <c r="C35" s="140" t="s">
        <v>100</v>
      </c>
      <c r="D35" s="103"/>
      <c r="E35" s="104"/>
      <c r="F35" s="197"/>
      <c r="G35" s="105"/>
      <c r="H35" s="106"/>
    </row>
    <row r="36" spans="1:8" ht="58.5" customHeight="1" x14ac:dyDescent="0.25">
      <c r="A36" s="170"/>
      <c r="B36" s="101" t="s">
        <v>101</v>
      </c>
      <c r="C36" s="102" t="s">
        <v>93</v>
      </c>
      <c r="D36" s="107" t="s">
        <v>66</v>
      </c>
      <c r="E36" s="108">
        <v>50</v>
      </c>
      <c r="F36" s="198"/>
      <c r="G36" s="105">
        <f t="shared" si="0"/>
        <v>0</v>
      </c>
      <c r="H36" s="106"/>
    </row>
    <row r="37" spans="1:8" ht="12" customHeight="1" x14ac:dyDescent="0.25">
      <c r="A37" s="170"/>
      <c r="B37" s="101"/>
      <c r="C37" s="102"/>
      <c r="D37" s="103"/>
      <c r="E37" s="104"/>
      <c r="F37" s="197"/>
      <c r="G37" s="105"/>
      <c r="H37" s="106"/>
    </row>
    <row r="38" spans="1:8" ht="46.5" customHeight="1" x14ac:dyDescent="0.25">
      <c r="A38" s="170"/>
      <c r="B38" s="101" t="s">
        <v>102</v>
      </c>
      <c r="C38" s="102" t="s">
        <v>94</v>
      </c>
      <c r="D38" s="107" t="s">
        <v>66</v>
      </c>
      <c r="E38" s="108">
        <v>50</v>
      </c>
      <c r="F38" s="198"/>
      <c r="G38" s="105">
        <f t="shared" si="0"/>
        <v>0</v>
      </c>
      <c r="H38" s="106"/>
    </row>
    <row r="39" spans="1:8" ht="11.25" customHeight="1" x14ac:dyDescent="0.25">
      <c r="A39" s="170"/>
      <c r="B39" s="101"/>
      <c r="C39" s="102"/>
      <c r="D39" s="107"/>
      <c r="E39" s="108"/>
      <c r="F39" s="198"/>
      <c r="G39" s="105"/>
      <c r="H39" s="106"/>
    </row>
    <row r="40" spans="1:8" ht="69" customHeight="1" x14ac:dyDescent="0.25">
      <c r="A40" s="170"/>
      <c r="B40" s="101" t="s">
        <v>103</v>
      </c>
      <c r="C40" s="102" t="s">
        <v>95</v>
      </c>
      <c r="D40" s="107" t="s">
        <v>66</v>
      </c>
      <c r="E40" s="108">
        <v>50</v>
      </c>
      <c r="F40" s="198"/>
      <c r="G40" s="105">
        <f t="shared" si="0"/>
        <v>0</v>
      </c>
      <c r="H40" s="106"/>
    </row>
    <row r="41" spans="1:8" ht="11.25" customHeight="1" x14ac:dyDescent="0.25">
      <c r="A41" s="170"/>
      <c r="B41" s="101"/>
      <c r="C41" s="102"/>
      <c r="D41" s="107"/>
      <c r="E41" s="108"/>
      <c r="F41" s="198"/>
      <c r="G41" s="105"/>
      <c r="H41" s="106"/>
    </row>
    <row r="42" spans="1:8" ht="47.25" customHeight="1" x14ac:dyDescent="0.25">
      <c r="A42" s="170"/>
      <c r="B42" s="101" t="s">
        <v>104</v>
      </c>
      <c r="C42" s="102" t="s">
        <v>96</v>
      </c>
      <c r="D42" s="107" t="s">
        <v>66</v>
      </c>
      <c r="E42" s="108">
        <v>50</v>
      </c>
      <c r="F42" s="198"/>
      <c r="G42" s="105">
        <f t="shared" si="0"/>
        <v>0</v>
      </c>
      <c r="H42" s="106"/>
    </row>
    <row r="43" spans="1:8" ht="11.25" customHeight="1" x14ac:dyDescent="0.25">
      <c r="A43" s="170"/>
      <c r="B43" s="101"/>
      <c r="C43" s="102"/>
      <c r="D43" s="107"/>
      <c r="E43" s="108"/>
      <c r="F43" s="198"/>
      <c r="G43" s="105"/>
      <c r="H43" s="106"/>
    </row>
    <row r="44" spans="1:8" ht="90.75" customHeight="1" x14ac:dyDescent="0.25">
      <c r="A44" s="170" t="s">
        <v>149</v>
      </c>
      <c r="B44" s="101" t="s">
        <v>105</v>
      </c>
      <c r="C44" s="102" t="s">
        <v>140</v>
      </c>
      <c r="D44" s="107"/>
      <c r="E44" s="108"/>
      <c r="F44" s="198"/>
      <c r="G44" s="105"/>
      <c r="H44" s="106"/>
    </row>
    <row r="45" spans="1:8" ht="22.5" customHeight="1" x14ac:dyDescent="0.25">
      <c r="A45" s="170" t="s">
        <v>149</v>
      </c>
      <c r="B45" s="101" t="s">
        <v>11</v>
      </c>
      <c r="C45" s="146" t="s">
        <v>106</v>
      </c>
      <c r="D45" s="107" t="s">
        <v>66</v>
      </c>
      <c r="E45" s="104">
        <v>50</v>
      </c>
      <c r="F45" s="197"/>
      <c r="G45" s="105">
        <f t="shared" si="0"/>
        <v>0</v>
      </c>
      <c r="H45" s="106"/>
    </row>
    <row r="46" spans="1:8" ht="24" customHeight="1" x14ac:dyDescent="0.25">
      <c r="A46" s="170" t="s">
        <v>149</v>
      </c>
      <c r="B46" s="101" t="s">
        <v>12</v>
      </c>
      <c r="C46" s="146" t="s">
        <v>107</v>
      </c>
      <c r="D46" s="119">
        <v>0.1</v>
      </c>
      <c r="E46" s="104">
        <f>E45*D46</f>
        <v>5</v>
      </c>
      <c r="F46" s="197"/>
      <c r="G46" s="105">
        <f t="shared" si="0"/>
        <v>0</v>
      </c>
      <c r="H46" s="106"/>
    </row>
    <row r="47" spans="1:8" ht="35.25" customHeight="1" x14ac:dyDescent="0.25">
      <c r="A47" s="170"/>
      <c r="B47" s="101" t="s">
        <v>13</v>
      </c>
      <c r="C47" s="146" t="s">
        <v>108</v>
      </c>
      <c r="D47" s="107" t="s">
        <v>66</v>
      </c>
      <c r="E47" s="104">
        <v>50</v>
      </c>
      <c r="F47" s="197"/>
      <c r="G47" s="105">
        <f t="shared" si="0"/>
        <v>0</v>
      </c>
      <c r="H47" s="106"/>
    </row>
    <row r="48" spans="1:8" ht="11.25" customHeight="1" x14ac:dyDescent="0.25">
      <c r="A48" s="170"/>
      <c r="B48" s="101"/>
      <c r="C48" s="102"/>
      <c r="D48" s="107"/>
      <c r="E48" s="108"/>
      <c r="F48" s="198"/>
      <c r="G48" s="105"/>
      <c r="H48" s="106"/>
    </row>
    <row r="49" spans="1:8" ht="47.25" customHeight="1" x14ac:dyDescent="0.25">
      <c r="A49" s="170"/>
      <c r="B49" s="101" t="s">
        <v>109</v>
      </c>
      <c r="C49" s="102" t="s">
        <v>110</v>
      </c>
      <c r="D49" s="107" t="s">
        <v>66</v>
      </c>
      <c r="E49" s="108">
        <v>50</v>
      </c>
      <c r="F49" s="198"/>
      <c r="G49" s="105">
        <f t="shared" si="0"/>
        <v>0</v>
      </c>
      <c r="H49" s="106"/>
    </row>
    <row r="50" spans="1:8" ht="12" customHeight="1" x14ac:dyDescent="0.25">
      <c r="A50" s="170"/>
      <c r="B50" s="101"/>
      <c r="C50" s="102"/>
      <c r="D50" s="103"/>
      <c r="E50" s="104"/>
      <c r="F50" s="197"/>
      <c r="G50" s="105"/>
      <c r="H50" s="106"/>
    </row>
    <row r="51" spans="1:8" ht="12" customHeight="1" x14ac:dyDescent="0.25">
      <c r="A51" s="179"/>
      <c r="B51" s="141" t="s">
        <v>34</v>
      </c>
      <c r="C51" s="140" t="s">
        <v>111</v>
      </c>
      <c r="D51" s="103"/>
      <c r="E51" s="104"/>
      <c r="F51" s="197"/>
      <c r="G51" s="105"/>
      <c r="H51" s="106"/>
    </row>
    <row r="52" spans="1:8" ht="70.5" customHeight="1" x14ac:dyDescent="0.25">
      <c r="A52" s="170" t="s">
        <v>150</v>
      </c>
      <c r="B52" s="101" t="s">
        <v>112</v>
      </c>
      <c r="C52" s="102" t="s">
        <v>129</v>
      </c>
      <c r="D52" s="107"/>
      <c r="E52" s="108"/>
      <c r="F52" s="198"/>
      <c r="G52" s="105"/>
      <c r="H52" s="106"/>
    </row>
    <row r="53" spans="1:8" ht="13.5" customHeight="1" x14ac:dyDescent="0.25">
      <c r="A53" s="170" t="s">
        <v>150</v>
      </c>
      <c r="B53" s="101" t="s">
        <v>11</v>
      </c>
      <c r="C53" s="146" t="s">
        <v>113</v>
      </c>
      <c r="D53" s="107" t="s">
        <v>8</v>
      </c>
      <c r="E53" s="104">
        <v>130</v>
      </c>
      <c r="F53" s="197"/>
      <c r="G53" s="105">
        <f t="shared" si="0"/>
        <v>0</v>
      </c>
      <c r="H53" s="106"/>
    </row>
    <row r="54" spans="1:8" ht="36" customHeight="1" x14ac:dyDescent="0.25">
      <c r="A54" s="170"/>
      <c r="B54" s="101" t="s">
        <v>12</v>
      </c>
      <c r="C54" s="146" t="s">
        <v>114</v>
      </c>
      <c r="D54" s="107" t="s">
        <v>8</v>
      </c>
      <c r="E54" s="104">
        <v>130</v>
      </c>
      <c r="F54" s="197"/>
      <c r="G54" s="105">
        <f t="shared" si="0"/>
        <v>0</v>
      </c>
      <c r="H54" s="106"/>
    </row>
    <row r="55" spans="1:8" ht="12" customHeight="1" x14ac:dyDescent="0.25">
      <c r="A55" s="179"/>
      <c r="B55" s="141"/>
      <c r="C55" s="140"/>
      <c r="D55" s="103"/>
      <c r="E55" s="104"/>
      <c r="F55" s="197"/>
      <c r="G55" s="105"/>
      <c r="H55" s="106"/>
    </row>
    <row r="56" spans="1:8" ht="69" customHeight="1" x14ac:dyDescent="0.25">
      <c r="A56" s="180"/>
      <c r="B56" s="147" t="s">
        <v>128</v>
      </c>
      <c r="C56" s="148" t="s">
        <v>130</v>
      </c>
      <c r="D56" s="149" t="s">
        <v>8</v>
      </c>
      <c r="E56" s="150">
        <v>85</v>
      </c>
      <c r="F56" s="199"/>
      <c r="G56" s="151"/>
      <c r="H56" s="152"/>
    </row>
    <row r="57" spans="1:8" ht="12" customHeight="1" x14ac:dyDescent="0.25">
      <c r="A57" s="179"/>
      <c r="B57" s="141"/>
      <c r="C57" s="140"/>
      <c r="D57" s="103"/>
      <c r="E57" s="104"/>
      <c r="F57" s="197"/>
      <c r="G57" s="105"/>
      <c r="H57" s="106"/>
    </row>
    <row r="58" spans="1:8" ht="103.5" customHeight="1" x14ac:dyDescent="0.25">
      <c r="A58" s="170" t="s">
        <v>151</v>
      </c>
      <c r="B58" s="101" t="s">
        <v>115</v>
      </c>
      <c r="C58" s="102" t="s">
        <v>159</v>
      </c>
      <c r="D58" s="107"/>
      <c r="E58" s="108"/>
      <c r="F58" s="198"/>
      <c r="G58" s="105"/>
      <c r="H58" s="106"/>
    </row>
    <row r="59" spans="1:8" ht="14.25" customHeight="1" x14ac:dyDescent="0.25">
      <c r="A59" s="170" t="s">
        <v>151</v>
      </c>
      <c r="B59" s="101" t="s">
        <v>11</v>
      </c>
      <c r="C59" s="146" t="s">
        <v>116</v>
      </c>
      <c r="D59" s="107" t="s">
        <v>66</v>
      </c>
      <c r="E59" s="104">
        <v>30</v>
      </c>
      <c r="F59" s="197"/>
      <c r="G59" s="105">
        <f>$E59*F59</f>
        <v>0</v>
      </c>
      <c r="H59" s="106"/>
    </row>
    <row r="60" spans="1:8" ht="38.25" customHeight="1" x14ac:dyDescent="0.25">
      <c r="A60" s="170"/>
      <c r="B60" s="101" t="s">
        <v>12</v>
      </c>
      <c r="C60" s="146" t="s">
        <v>114</v>
      </c>
      <c r="D60" s="107" t="s">
        <v>66</v>
      </c>
      <c r="E60" s="104">
        <v>30</v>
      </c>
      <c r="F60" s="197"/>
      <c r="G60" s="105">
        <f>$E60*F60</f>
        <v>0</v>
      </c>
      <c r="H60" s="106"/>
    </row>
    <row r="61" spans="1:8" ht="12" customHeight="1" x14ac:dyDescent="0.25">
      <c r="A61" s="181"/>
      <c r="B61" s="109"/>
      <c r="C61" s="110"/>
      <c r="D61" s="111"/>
      <c r="E61" s="112"/>
      <c r="F61" s="200"/>
      <c r="G61" s="113"/>
      <c r="H61" s="114"/>
    </row>
    <row r="62" spans="1:8" ht="11.25" customHeight="1" x14ac:dyDescent="0.25">
      <c r="A62" s="43"/>
      <c r="B62" s="43" t="str">
        <f>B18</f>
        <v>I</v>
      </c>
      <c r="C62" s="40" t="s">
        <v>141</v>
      </c>
      <c r="D62" s="44"/>
      <c r="E62" s="45"/>
      <c r="F62" s="201"/>
      <c r="G62" s="46">
        <f>SUM(G23:G61)</f>
        <v>0</v>
      </c>
      <c r="H62" s="57"/>
    </row>
    <row r="63" spans="1:8" ht="11.25" customHeight="1" x14ac:dyDescent="0.25">
      <c r="A63" s="84"/>
      <c r="B63" s="84" t="s">
        <v>5</v>
      </c>
      <c r="C63" s="85" t="s">
        <v>62</v>
      </c>
      <c r="D63" s="86"/>
      <c r="E63" s="87"/>
      <c r="F63" s="202"/>
      <c r="G63" s="88">
        <f>SUM(G62)</f>
        <v>0</v>
      </c>
      <c r="H63" s="89"/>
    </row>
    <row r="64" spans="1:8" ht="12" customHeight="1" x14ac:dyDescent="0.25">
      <c r="A64" s="41"/>
      <c r="B64" s="41"/>
      <c r="C64" s="34"/>
      <c r="D64" s="59"/>
      <c r="E64" s="90"/>
      <c r="F64" s="190"/>
      <c r="G64" s="38"/>
      <c r="H64" s="15"/>
    </row>
    <row r="65" spans="1:8" ht="12" customHeight="1" x14ac:dyDescent="0.25">
      <c r="C65" s="29"/>
      <c r="D65" s="16"/>
      <c r="E65" s="91"/>
      <c r="F65" s="190"/>
      <c r="G65" s="19"/>
      <c r="H65" s="15"/>
    </row>
    <row r="66" spans="1:8" ht="12" customHeight="1" x14ac:dyDescent="0.25">
      <c r="A66" s="50"/>
      <c r="B66" s="50" t="s">
        <v>9</v>
      </c>
      <c r="C66" s="47" t="s">
        <v>53</v>
      </c>
      <c r="D66" s="51"/>
      <c r="E66" s="92"/>
      <c r="F66" s="192"/>
      <c r="G66" s="48"/>
      <c r="H66" s="49"/>
    </row>
    <row r="67" spans="1:8" ht="12" customHeight="1" x14ac:dyDescent="0.25">
      <c r="A67" s="178"/>
      <c r="B67" s="22"/>
      <c r="C67" s="23"/>
      <c r="D67" s="14"/>
      <c r="E67" s="24"/>
      <c r="F67" s="193"/>
      <c r="G67" s="13"/>
      <c r="H67" s="15"/>
    </row>
    <row r="68" spans="1:8" ht="11.25" customHeight="1" x14ac:dyDescent="0.25">
      <c r="A68" s="43"/>
      <c r="B68" s="43" t="s">
        <v>44</v>
      </c>
      <c r="C68" s="40" t="s">
        <v>68</v>
      </c>
      <c r="D68" s="58"/>
      <c r="E68" s="20"/>
      <c r="F68" s="194"/>
      <c r="G68" s="56"/>
      <c r="H68" s="21"/>
    </row>
    <row r="69" spans="1:8" ht="12" customHeight="1" x14ac:dyDescent="0.25">
      <c r="A69" s="170"/>
      <c r="B69" s="101"/>
      <c r="C69" s="102"/>
      <c r="D69" s="103"/>
      <c r="E69" s="104"/>
      <c r="F69" s="197"/>
      <c r="G69" s="105"/>
      <c r="H69" s="106"/>
    </row>
    <row r="70" spans="1:8" ht="68.25" customHeight="1" x14ac:dyDescent="0.25">
      <c r="A70" s="170"/>
      <c r="B70" s="101" t="s">
        <v>31</v>
      </c>
      <c r="C70" s="146" t="s">
        <v>158</v>
      </c>
      <c r="D70" s="107"/>
      <c r="E70" s="108"/>
      <c r="F70" s="198"/>
      <c r="G70" s="105"/>
      <c r="H70" s="106"/>
    </row>
    <row r="71" spans="1:8" ht="12" customHeight="1" x14ac:dyDescent="0.25">
      <c r="A71" s="182"/>
      <c r="B71" s="171" t="s">
        <v>117</v>
      </c>
      <c r="C71" s="102" t="s">
        <v>145</v>
      </c>
      <c r="D71" s="107" t="s">
        <v>66</v>
      </c>
      <c r="E71" s="104">
        <v>192</v>
      </c>
      <c r="F71" s="197"/>
      <c r="G71" s="105">
        <f t="shared" ref="G71:G78" si="1">$E71*F71</f>
        <v>0</v>
      </c>
      <c r="H71" s="106"/>
    </row>
    <row r="72" spans="1:8" ht="12" customHeight="1" x14ac:dyDescent="0.25">
      <c r="A72" s="182"/>
      <c r="B72" s="171" t="s">
        <v>117</v>
      </c>
      <c r="C72" s="102" t="s">
        <v>146</v>
      </c>
      <c r="D72" s="107" t="s">
        <v>66</v>
      </c>
      <c r="E72" s="104">
        <v>200</v>
      </c>
      <c r="F72" s="197"/>
      <c r="G72" s="105">
        <f t="shared" si="1"/>
        <v>0</v>
      </c>
      <c r="H72" s="106"/>
    </row>
    <row r="73" spans="1:8" ht="12" customHeight="1" x14ac:dyDescent="0.25">
      <c r="A73" s="182"/>
      <c r="B73" s="171" t="s">
        <v>117</v>
      </c>
      <c r="C73" s="102" t="s">
        <v>157</v>
      </c>
      <c r="D73" s="107" t="s">
        <v>66</v>
      </c>
      <c r="E73" s="104">
        <v>5</v>
      </c>
      <c r="F73" s="197"/>
      <c r="G73" s="105">
        <f t="shared" si="1"/>
        <v>0</v>
      </c>
      <c r="H73" s="106"/>
    </row>
    <row r="74" spans="1:8" ht="12" customHeight="1" x14ac:dyDescent="0.25">
      <c r="A74" s="170"/>
      <c r="B74" s="101"/>
      <c r="C74" s="102"/>
      <c r="D74" s="103"/>
      <c r="E74" s="104"/>
      <c r="F74" s="197"/>
      <c r="G74" s="105"/>
      <c r="H74" s="106"/>
    </row>
    <row r="75" spans="1:8" ht="81" customHeight="1" x14ac:dyDescent="0.25">
      <c r="A75" s="170"/>
      <c r="B75" s="101" t="s">
        <v>32</v>
      </c>
      <c r="C75" s="146" t="s">
        <v>147</v>
      </c>
      <c r="D75" s="107"/>
      <c r="E75" s="108"/>
      <c r="F75" s="198"/>
      <c r="G75" s="105"/>
      <c r="H75" s="106"/>
    </row>
    <row r="76" spans="1:8" ht="12" customHeight="1" x14ac:dyDescent="0.25">
      <c r="A76" s="182"/>
      <c r="B76" s="171" t="s">
        <v>117</v>
      </c>
      <c r="C76" s="102" t="s">
        <v>145</v>
      </c>
      <c r="D76" s="107" t="s">
        <v>66</v>
      </c>
      <c r="E76" s="104">
        <v>192</v>
      </c>
      <c r="F76" s="197"/>
      <c r="G76" s="105">
        <f t="shared" si="1"/>
        <v>0</v>
      </c>
      <c r="H76" s="106"/>
    </row>
    <row r="77" spans="1:8" ht="12" customHeight="1" x14ac:dyDescent="0.25">
      <c r="A77" s="182"/>
      <c r="B77" s="171" t="s">
        <v>117</v>
      </c>
      <c r="C77" s="102" t="s">
        <v>146</v>
      </c>
      <c r="D77" s="107" t="s">
        <v>66</v>
      </c>
      <c r="E77" s="104">
        <v>200</v>
      </c>
      <c r="F77" s="197"/>
      <c r="G77" s="105">
        <f t="shared" si="1"/>
        <v>0</v>
      </c>
      <c r="H77" s="106"/>
    </row>
    <row r="78" spans="1:8" ht="12" customHeight="1" x14ac:dyDescent="0.25">
      <c r="A78" s="182"/>
      <c r="B78" s="171" t="s">
        <v>117</v>
      </c>
      <c r="C78" s="102" t="s">
        <v>157</v>
      </c>
      <c r="D78" s="107" t="s">
        <v>66</v>
      </c>
      <c r="E78" s="104">
        <v>5</v>
      </c>
      <c r="F78" s="197"/>
      <c r="G78" s="105">
        <f t="shared" si="1"/>
        <v>0</v>
      </c>
      <c r="H78" s="106"/>
    </row>
    <row r="79" spans="1:8" ht="12" customHeight="1" x14ac:dyDescent="0.25">
      <c r="A79" s="215"/>
      <c r="B79" s="216"/>
      <c r="C79" s="23"/>
      <c r="D79" s="217"/>
      <c r="E79" s="218"/>
      <c r="F79" s="219"/>
      <c r="G79" s="220"/>
      <c r="H79" s="15"/>
    </row>
    <row r="80" spans="1:8" ht="11.25" customHeight="1" x14ac:dyDescent="0.25">
      <c r="A80" s="43"/>
      <c r="B80" s="43" t="str">
        <f>B68</f>
        <v>I</v>
      </c>
      <c r="C80" s="40" t="s">
        <v>73</v>
      </c>
      <c r="D80" s="44"/>
      <c r="E80" s="45"/>
      <c r="F80" s="201"/>
      <c r="G80" s="46">
        <f>SUM(G69:G79)</f>
        <v>0</v>
      </c>
      <c r="H80" s="57"/>
    </row>
    <row r="81" spans="1:9" ht="11.25" customHeight="1" x14ac:dyDescent="0.25">
      <c r="A81" s="84"/>
      <c r="B81" s="84" t="s">
        <v>9</v>
      </c>
      <c r="C81" s="85" t="s">
        <v>55</v>
      </c>
      <c r="D81" s="86"/>
      <c r="E81" s="87"/>
      <c r="F81" s="202"/>
      <c r="G81" s="88">
        <f>SUM(G80)</f>
        <v>0</v>
      </c>
      <c r="H81" s="89"/>
    </row>
    <row r="82" spans="1:9" ht="12" customHeight="1" x14ac:dyDescent="0.25">
      <c r="A82" s="183"/>
      <c r="B82" s="52"/>
      <c r="C82" s="53"/>
      <c r="D82" s="54"/>
      <c r="E82" s="42"/>
      <c r="F82" s="204"/>
      <c r="G82" s="55"/>
      <c r="H82" s="60"/>
      <c r="I82" s="67"/>
    </row>
    <row r="83" spans="1:9" ht="12" customHeight="1" x14ac:dyDescent="0.25">
      <c r="C83" s="29"/>
      <c r="D83" s="16"/>
      <c r="E83" s="91"/>
      <c r="F83" s="190"/>
      <c r="G83" s="19"/>
      <c r="H83" s="15"/>
    </row>
    <row r="84" spans="1:9" ht="12" customHeight="1" x14ac:dyDescent="0.25">
      <c r="A84" s="50"/>
      <c r="B84" s="50" t="s">
        <v>58</v>
      </c>
      <c r="C84" s="47" t="s">
        <v>18</v>
      </c>
      <c r="D84" s="51"/>
      <c r="E84" s="92"/>
      <c r="F84" s="192"/>
      <c r="G84" s="48"/>
      <c r="H84" s="49"/>
    </row>
    <row r="85" spans="1:9" ht="12" customHeight="1" x14ac:dyDescent="0.25">
      <c r="A85" s="178"/>
      <c r="B85" s="22"/>
      <c r="C85" s="23"/>
      <c r="D85" s="14"/>
      <c r="E85" s="24"/>
      <c r="F85" s="193"/>
      <c r="G85" s="13"/>
      <c r="H85" s="15"/>
    </row>
    <row r="86" spans="1:9" ht="11.25" customHeight="1" x14ac:dyDescent="0.25">
      <c r="A86" s="43"/>
      <c r="B86" s="43" t="s">
        <v>44</v>
      </c>
      <c r="C86" s="40" t="s">
        <v>70</v>
      </c>
      <c r="D86" s="58"/>
      <c r="E86" s="20"/>
      <c r="F86" s="194"/>
      <c r="G86" s="56"/>
      <c r="H86" s="21"/>
    </row>
    <row r="87" spans="1:9" ht="12" customHeight="1" x14ac:dyDescent="0.25">
      <c r="A87" s="95"/>
      <c r="B87" s="115"/>
      <c r="C87" s="116"/>
      <c r="D87" s="117"/>
      <c r="E87" s="118"/>
      <c r="F87" s="203"/>
      <c r="G87" s="99"/>
      <c r="H87" s="100"/>
    </row>
    <row r="88" spans="1:9" ht="68.25" customHeight="1" x14ac:dyDescent="0.25">
      <c r="A88" s="170"/>
      <c r="B88" s="101" t="s">
        <v>31</v>
      </c>
      <c r="C88" s="172" t="s">
        <v>155</v>
      </c>
      <c r="D88" s="107" t="s">
        <v>66</v>
      </c>
      <c r="E88" s="108">
        <v>1</v>
      </c>
      <c r="F88" s="198"/>
      <c r="G88" s="105">
        <f>$E88*F88</f>
        <v>0</v>
      </c>
      <c r="H88" s="106"/>
    </row>
    <row r="89" spans="1:9" ht="12" customHeight="1" x14ac:dyDescent="0.25">
      <c r="A89" s="170"/>
      <c r="B89" s="101"/>
      <c r="C89" s="102"/>
      <c r="D89" s="103"/>
      <c r="E89" s="104"/>
      <c r="F89" s="197"/>
      <c r="G89" s="105"/>
      <c r="H89" s="106"/>
    </row>
    <row r="90" spans="1:9" ht="46.5" customHeight="1" x14ac:dyDescent="0.25">
      <c r="A90" s="170"/>
      <c r="B90" s="101" t="s">
        <v>32</v>
      </c>
      <c r="C90" s="102" t="s">
        <v>156</v>
      </c>
      <c r="D90" s="107" t="s">
        <v>66</v>
      </c>
      <c r="E90" s="108">
        <v>1</v>
      </c>
      <c r="F90" s="198"/>
      <c r="G90" s="105">
        <f t="shared" ref="G89:G97" si="2">$E90*F90</f>
        <v>0</v>
      </c>
      <c r="H90" s="106"/>
    </row>
    <row r="91" spans="1:9" ht="12" customHeight="1" x14ac:dyDescent="0.25">
      <c r="A91" s="170"/>
      <c r="B91" s="101"/>
      <c r="C91" s="102"/>
      <c r="D91" s="103"/>
      <c r="E91" s="104"/>
      <c r="F91" s="197"/>
      <c r="G91" s="105"/>
      <c r="H91" s="106"/>
    </row>
    <row r="92" spans="1:9" ht="68.25" customHeight="1" x14ac:dyDescent="0.25">
      <c r="A92" s="170"/>
      <c r="B92" s="101" t="s">
        <v>34</v>
      </c>
      <c r="C92" s="102" t="s">
        <v>154</v>
      </c>
      <c r="D92" s="107" t="s">
        <v>10</v>
      </c>
      <c r="E92" s="153">
        <v>1</v>
      </c>
      <c r="F92" s="198"/>
      <c r="G92" s="105">
        <f t="shared" si="2"/>
        <v>0</v>
      </c>
      <c r="H92" s="106"/>
    </row>
    <row r="93" spans="1:9" ht="12" customHeight="1" x14ac:dyDescent="0.25">
      <c r="A93" s="170"/>
      <c r="B93" s="101"/>
      <c r="C93" s="102"/>
      <c r="D93" s="103"/>
      <c r="E93" s="104"/>
      <c r="F93" s="197"/>
      <c r="G93" s="105"/>
      <c r="H93" s="106"/>
    </row>
    <row r="94" spans="1:9" ht="81.75" customHeight="1" x14ac:dyDescent="0.25">
      <c r="A94" s="170"/>
      <c r="B94" s="101" t="s">
        <v>35</v>
      </c>
      <c r="C94" s="102" t="s">
        <v>139</v>
      </c>
      <c r="D94" s="107"/>
      <c r="E94" s="108"/>
      <c r="F94" s="198"/>
      <c r="G94" s="105"/>
      <c r="H94" s="106"/>
    </row>
    <row r="95" spans="1:9" ht="13.5" customHeight="1" x14ac:dyDescent="0.25">
      <c r="A95" s="170"/>
      <c r="B95" s="101" t="s">
        <v>117</v>
      </c>
      <c r="C95" s="102" t="s">
        <v>136</v>
      </c>
      <c r="D95" s="107" t="s">
        <v>66</v>
      </c>
      <c r="E95" s="108">
        <f>E97*0.2</f>
        <v>8</v>
      </c>
      <c r="F95" s="198"/>
      <c r="G95" s="105">
        <f t="shared" si="2"/>
        <v>0</v>
      </c>
      <c r="H95" s="106"/>
    </row>
    <row r="96" spans="1:9" ht="13.5" customHeight="1" x14ac:dyDescent="0.25">
      <c r="A96" s="170"/>
      <c r="B96" s="101" t="s">
        <v>117</v>
      </c>
      <c r="C96" s="102" t="s">
        <v>135</v>
      </c>
      <c r="D96" s="107" t="s">
        <v>66</v>
      </c>
      <c r="E96" s="108">
        <v>40</v>
      </c>
      <c r="F96" s="198"/>
      <c r="G96" s="105">
        <f t="shared" si="2"/>
        <v>0</v>
      </c>
      <c r="H96" s="106"/>
    </row>
    <row r="97" spans="1:9" ht="13.5" customHeight="1" x14ac:dyDescent="0.25">
      <c r="A97" s="170"/>
      <c r="B97" s="101" t="s">
        <v>117</v>
      </c>
      <c r="C97" s="102" t="s">
        <v>138</v>
      </c>
      <c r="D97" s="107" t="s">
        <v>66</v>
      </c>
      <c r="E97" s="108">
        <v>40</v>
      </c>
      <c r="F97" s="198"/>
      <c r="G97" s="105">
        <f t="shared" si="2"/>
        <v>0</v>
      </c>
      <c r="H97" s="106"/>
    </row>
    <row r="98" spans="1:9" ht="11.25" customHeight="1" x14ac:dyDescent="0.25">
      <c r="A98" s="181"/>
      <c r="B98" s="109"/>
      <c r="C98" s="110"/>
      <c r="D98" s="173"/>
      <c r="E98" s="174"/>
      <c r="F98" s="205"/>
      <c r="G98" s="113"/>
      <c r="H98" s="114"/>
    </row>
    <row r="99" spans="1:9" ht="11.25" customHeight="1" x14ac:dyDescent="0.25">
      <c r="A99" s="43"/>
      <c r="B99" s="43" t="s">
        <v>44</v>
      </c>
      <c r="C99" s="40" t="s">
        <v>71</v>
      </c>
      <c r="D99" s="58"/>
      <c r="E99" s="20"/>
      <c r="F99" s="194"/>
      <c r="G99" s="56">
        <f>SUM(G88:G98)</f>
        <v>0</v>
      </c>
      <c r="H99" s="21"/>
    </row>
    <row r="100" spans="1:9" ht="11.25" customHeight="1" x14ac:dyDescent="0.25">
      <c r="A100" s="84"/>
      <c r="B100" s="84" t="s">
        <v>58</v>
      </c>
      <c r="C100" s="85" t="s">
        <v>144</v>
      </c>
      <c r="D100" s="86"/>
      <c r="E100" s="87"/>
      <c r="F100" s="202"/>
      <c r="G100" s="88">
        <f>SUM(G99)</f>
        <v>0</v>
      </c>
      <c r="H100" s="89"/>
    </row>
    <row r="101" spans="1:9" ht="12" customHeight="1" x14ac:dyDescent="0.25">
      <c r="A101" s="179"/>
      <c r="B101" s="141"/>
      <c r="C101" s="140"/>
      <c r="D101" s="154"/>
      <c r="E101" s="155"/>
      <c r="F101" s="206"/>
      <c r="G101" s="156"/>
      <c r="H101" s="157"/>
      <c r="I101" s="67"/>
    </row>
    <row r="102" spans="1:9" ht="12" customHeight="1" x14ac:dyDescent="0.25">
      <c r="A102" s="50"/>
      <c r="B102" s="50" t="s">
        <v>57</v>
      </c>
      <c r="C102" s="47" t="s">
        <v>20</v>
      </c>
      <c r="D102" s="51"/>
      <c r="E102" s="92"/>
      <c r="F102" s="192"/>
      <c r="G102" s="48"/>
      <c r="H102" s="49"/>
    </row>
    <row r="103" spans="1:9" ht="12" customHeight="1" x14ac:dyDescent="0.25">
      <c r="A103" s="178"/>
      <c r="B103" s="22"/>
      <c r="C103" s="23"/>
      <c r="D103" s="14"/>
      <c r="E103" s="24"/>
      <c r="F103" s="193"/>
      <c r="G103" s="13"/>
      <c r="H103" s="15"/>
    </row>
    <row r="104" spans="1:9" ht="11.25" customHeight="1" x14ac:dyDescent="0.25">
      <c r="A104" s="43"/>
      <c r="B104" s="43" t="s">
        <v>44</v>
      </c>
      <c r="C104" s="40" t="s">
        <v>70</v>
      </c>
      <c r="D104" s="58"/>
      <c r="E104" s="20"/>
      <c r="F104" s="194"/>
      <c r="G104" s="56"/>
      <c r="H104" s="21"/>
    </row>
    <row r="105" spans="1:9" ht="12" customHeight="1" x14ac:dyDescent="0.25">
      <c r="A105" s="95"/>
      <c r="B105" s="115"/>
      <c r="C105" s="116"/>
      <c r="D105" s="117"/>
      <c r="E105" s="118"/>
      <c r="F105" s="203"/>
      <c r="G105" s="99"/>
      <c r="H105" s="100"/>
    </row>
    <row r="106" spans="1:9" ht="69.75" customHeight="1" x14ac:dyDescent="0.25">
      <c r="A106" s="170"/>
      <c r="B106" s="101" t="s">
        <v>31</v>
      </c>
      <c r="C106" s="172" t="s">
        <v>155</v>
      </c>
      <c r="D106" s="107" t="s">
        <v>66</v>
      </c>
      <c r="E106" s="108">
        <v>1</v>
      </c>
      <c r="F106" s="198"/>
      <c r="G106" s="105">
        <f>$E106*F106</f>
        <v>0</v>
      </c>
      <c r="H106" s="106"/>
    </row>
    <row r="107" spans="1:9" ht="12" customHeight="1" x14ac:dyDescent="0.25">
      <c r="A107" s="170"/>
      <c r="B107" s="101"/>
      <c r="C107" s="102"/>
      <c r="D107" s="103"/>
      <c r="E107" s="104"/>
      <c r="F107" s="197"/>
      <c r="G107" s="105"/>
      <c r="H107" s="106"/>
    </row>
    <row r="108" spans="1:9" ht="48.75" customHeight="1" x14ac:dyDescent="0.25">
      <c r="A108" s="170"/>
      <c r="B108" s="101" t="s">
        <v>32</v>
      </c>
      <c r="C108" s="102" t="s">
        <v>156</v>
      </c>
      <c r="D108" s="107" t="s">
        <v>66</v>
      </c>
      <c r="E108" s="108">
        <v>1</v>
      </c>
      <c r="F108" s="198"/>
      <c r="G108" s="105">
        <f t="shared" ref="G107:G115" si="3">$E108*F108</f>
        <v>0</v>
      </c>
      <c r="H108" s="106"/>
    </row>
    <row r="109" spans="1:9" ht="12" customHeight="1" x14ac:dyDescent="0.25">
      <c r="A109" s="170"/>
      <c r="B109" s="101"/>
      <c r="C109" s="102"/>
      <c r="D109" s="103"/>
      <c r="E109" s="104"/>
      <c r="F109" s="197"/>
      <c r="G109" s="105"/>
      <c r="H109" s="106"/>
    </row>
    <row r="110" spans="1:9" ht="68.25" customHeight="1" x14ac:dyDescent="0.25">
      <c r="A110" s="170"/>
      <c r="B110" s="101" t="s">
        <v>34</v>
      </c>
      <c r="C110" s="102" t="s">
        <v>153</v>
      </c>
      <c r="D110" s="107" t="s">
        <v>10</v>
      </c>
      <c r="E110" s="153">
        <v>1</v>
      </c>
      <c r="F110" s="198"/>
      <c r="G110" s="105">
        <f t="shared" si="3"/>
        <v>0</v>
      </c>
      <c r="H110" s="106"/>
    </row>
    <row r="111" spans="1:9" ht="12" customHeight="1" x14ac:dyDescent="0.25">
      <c r="A111" s="170"/>
      <c r="B111" s="101"/>
      <c r="C111" s="102"/>
      <c r="D111" s="103"/>
      <c r="E111" s="104"/>
      <c r="F111" s="197"/>
      <c r="G111" s="105"/>
      <c r="H111" s="106"/>
    </row>
    <row r="112" spans="1:9" ht="81.75" customHeight="1" x14ac:dyDescent="0.25">
      <c r="A112" s="170"/>
      <c r="B112" s="101" t="s">
        <v>35</v>
      </c>
      <c r="C112" s="102" t="s">
        <v>139</v>
      </c>
      <c r="D112" s="107"/>
      <c r="E112" s="108"/>
      <c r="F112" s="198"/>
      <c r="G112" s="105"/>
      <c r="H112" s="106"/>
    </row>
    <row r="113" spans="1:8" ht="13.5" customHeight="1" x14ac:dyDescent="0.25">
      <c r="A113" s="170"/>
      <c r="B113" s="101" t="s">
        <v>117</v>
      </c>
      <c r="C113" s="102" t="s">
        <v>136</v>
      </c>
      <c r="D113" s="107" t="s">
        <v>66</v>
      </c>
      <c r="E113" s="108">
        <f>E115*0.2</f>
        <v>8</v>
      </c>
      <c r="F113" s="198"/>
      <c r="G113" s="105">
        <f t="shared" si="3"/>
        <v>0</v>
      </c>
      <c r="H113" s="106"/>
    </row>
    <row r="114" spans="1:8" ht="13.5" customHeight="1" x14ac:dyDescent="0.25">
      <c r="A114" s="170"/>
      <c r="B114" s="101" t="s">
        <v>117</v>
      </c>
      <c r="C114" s="102" t="s">
        <v>135</v>
      </c>
      <c r="D114" s="107" t="s">
        <v>66</v>
      </c>
      <c r="E114" s="108">
        <v>40</v>
      </c>
      <c r="F114" s="198"/>
      <c r="G114" s="105">
        <f t="shared" si="3"/>
        <v>0</v>
      </c>
      <c r="H114" s="106"/>
    </row>
    <row r="115" spans="1:8" ht="13.5" customHeight="1" x14ac:dyDescent="0.25">
      <c r="A115" s="170"/>
      <c r="B115" s="101" t="s">
        <v>117</v>
      </c>
      <c r="C115" s="102" t="s">
        <v>138</v>
      </c>
      <c r="D115" s="107" t="s">
        <v>66</v>
      </c>
      <c r="E115" s="108">
        <v>40</v>
      </c>
      <c r="F115" s="198"/>
      <c r="G115" s="105">
        <f t="shared" si="3"/>
        <v>0</v>
      </c>
      <c r="H115" s="106"/>
    </row>
    <row r="116" spans="1:8" ht="12" customHeight="1" x14ac:dyDescent="0.25">
      <c r="A116" s="181"/>
      <c r="B116" s="109"/>
      <c r="C116" s="110"/>
      <c r="D116" s="111"/>
      <c r="E116" s="112"/>
      <c r="F116" s="200"/>
      <c r="G116" s="113"/>
      <c r="H116" s="114"/>
    </row>
    <row r="117" spans="1:8" ht="11.25" customHeight="1" x14ac:dyDescent="0.25">
      <c r="A117" s="43"/>
      <c r="B117" s="43" t="str">
        <f>B104</f>
        <v>I</v>
      </c>
      <c r="C117" s="40" t="s">
        <v>71</v>
      </c>
      <c r="D117" s="44"/>
      <c r="E117" s="45"/>
      <c r="F117" s="201"/>
      <c r="G117" s="46">
        <f>SUM(G105:G116)</f>
        <v>0</v>
      </c>
      <c r="H117" s="57"/>
    </row>
    <row r="118" spans="1:8" ht="12" customHeight="1" x14ac:dyDescent="0.25">
      <c r="A118" s="178"/>
      <c r="B118" s="22"/>
      <c r="C118" s="23"/>
      <c r="D118" s="14"/>
      <c r="E118" s="24"/>
      <c r="F118" s="193"/>
      <c r="G118" s="13"/>
      <c r="H118" s="15"/>
    </row>
    <row r="119" spans="1:8" ht="11.25" customHeight="1" x14ac:dyDescent="0.25">
      <c r="A119" s="43"/>
      <c r="B119" s="43" t="s">
        <v>46</v>
      </c>
      <c r="C119" s="40" t="s">
        <v>76</v>
      </c>
      <c r="D119" s="58"/>
      <c r="E119" s="20"/>
      <c r="F119" s="194"/>
      <c r="G119" s="56"/>
      <c r="H119" s="21"/>
    </row>
    <row r="120" spans="1:8" ht="12" customHeight="1" x14ac:dyDescent="0.25">
      <c r="A120" s="95"/>
      <c r="B120" s="115"/>
      <c r="C120" s="116"/>
      <c r="D120" s="117"/>
      <c r="E120" s="118"/>
      <c r="F120" s="203"/>
      <c r="G120" s="99"/>
      <c r="H120" s="100"/>
    </row>
    <row r="121" spans="1:8" ht="69.75" customHeight="1" x14ac:dyDescent="0.25">
      <c r="A121" s="170"/>
      <c r="B121" s="101" t="s">
        <v>31</v>
      </c>
      <c r="C121" s="93" t="s">
        <v>83</v>
      </c>
      <c r="D121" s="107"/>
      <c r="E121" s="108"/>
      <c r="F121" s="198"/>
      <c r="G121" s="105"/>
      <c r="H121" s="106"/>
    </row>
    <row r="122" spans="1:8" ht="12" customHeight="1" x14ac:dyDescent="0.25">
      <c r="A122" s="170"/>
      <c r="B122" s="101" t="s">
        <v>11</v>
      </c>
      <c r="C122" s="94" t="s">
        <v>132</v>
      </c>
      <c r="D122" s="103" t="s">
        <v>8</v>
      </c>
      <c r="E122" s="104">
        <v>130</v>
      </c>
      <c r="F122" s="197"/>
      <c r="G122" s="105">
        <f>$E122*F122</f>
        <v>0</v>
      </c>
      <c r="H122" s="106"/>
    </row>
    <row r="123" spans="1:8" ht="12" customHeight="1" x14ac:dyDescent="0.25">
      <c r="A123" s="170"/>
      <c r="B123" s="101" t="s">
        <v>12</v>
      </c>
      <c r="C123" s="94" t="s">
        <v>131</v>
      </c>
      <c r="D123" s="103" t="s">
        <v>8</v>
      </c>
      <c r="E123" s="104">
        <v>250</v>
      </c>
      <c r="F123" s="197"/>
      <c r="G123" s="105">
        <f t="shared" ref="G123:G133" si="4">$E123*F123</f>
        <v>0</v>
      </c>
      <c r="H123" s="106"/>
    </row>
    <row r="124" spans="1:8" ht="12" customHeight="1" x14ac:dyDescent="0.25">
      <c r="A124" s="170"/>
      <c r="B124" s="101" t="s">
        <v>13</v>
      </c>
      <c r="C124" s="94" t="s">
        <v>90</v>
      </c>
      <c r="D124" s="103" t="s">
        <v>8</v>
      </c>
      <c r="E124" s="104">
        <v>250</v>
      </c>
      <c r="F124" s="197"/>
      <c r="G124" s="105">
        <f t="shared" si="4"/>
        <v>0</v>
      </c>
      <c r="H124" s="106"/>
    </row>
    <row r="125" spans="1:8" ht="12" customHeight="1" x14ac:dyDescent="0.25">
      <c r="A125" s="170"/>
      <c r="B125" s="101" t="s">
        <v>16</v>
      </c>
      <c r="C125" s="94" t="s">
        <v>133</v>
      </c>
      <c r="D125" s="103" t="s">
        <v>8</v>
      </c>
      <c r="E125" s="104">
        <v>250</v>
      </c>
      <c r="F125" s="197"/>
      <c r="G125" s="105">
        <f t="shared" si="4"/>
        <v>0</v>
      </c>
      <c r="H125" s="106"/>
    </row>
    <row r="126" spans="1:8" ht="12.75" customHeight="1" x14ac:dyDescent="0.25">
      <c r="A126" s="170"/>
      <c r="B126" s="101" t="s">
        <v>143</v>
      </c>
      <c r="C126" s="94" t="s">
        <v>142</v>
      </c>
      <c r="D126" s="103" t="s">
        <v>10</v>
      </c>
      <c r="E126" s="104">
        <v>36</v>
      </c>
      <c r="F126" s="197"/>
      <c r="G126" s="105">
        <f t="shared" si="4"/>
        <v>0</v>
      </c>
      <c r="H126" s="106"/>
    </row>
    <row r="127" spans="1:8" ht="12" customHeight="1" x14ac:dyDescent="0.25">
      <c r="A127" s="170"/>
      <c r="B127" s="101"/>
      <c r="C127" s="102"/>
      <c r="D127" s="103"/>
      <c r="E127" s="104"/>
      <c r="F127" s="197"/>
      <c r="G127" s="105"/>
      <c r="H127" s="106"/>
    </row>
    <row r="128" spans="1:8" ht="24.75" customHeight="1" x14ac:dyDescent="0.25">
      <c r="A128" s="170"/>
      <c r="B128" s="101" t="s">
        <v>32</v>
      </c>
      <c r="C128" s="94" t="s">
        <v>91</v>
      </c>
      <c r="D128" s="107"/>
      <c r="E128" s="108"/>
      <c r="F128" s="198"/>
      <c r="G128" s="105"/>
      <c r="H128" s="106"/>
    </row>
    <row r="129" spans="1:8" ht="12" customHeight="1" x14ac:dyDescent="0.25">
      <c r="A129" s="170"/>
      <c r="B129" s="101" t="s">
        <v>11</v>
      </c>
      <c r="C129" s="94" t="s">
        <v>84</v>
      </c>
      <c r="D129" s="103" t="s">
        <v>8</v>
      </c>
      <c r="E129" s="104">
        <v>130</v>
      </c>
      <c r="F129" s="197"/>
      <c r="G129" s="105">
        <f t="shared" si="4"/>
        <v>0</v>
      </c>
      <c r="H129" s="106"/>
    </row>
    <row r="130" spans="1:8" ht="12" customHeight="1" x14ac:dyDescent="0.25">
      <c r="A130" s="170"/>
      <c r="B130" s="101" t="s">
        <v>12</v>
      </c>
      <c r="C130" s="94" t="s">
        <v>85</v>
      </c>
      <c r="D130" s="103" t="s">
        <v>8</v>
      </c>
      <c r="E130" s="104">
        <v>250</v>
      </c>
      <c r="F130" s="197"/>
      <c r="G130" s="105">
        <f t="shared" si="4"/>
        <v>0</v>
      </c>
      <c r="H130" s="106"/>
    </row>
    <row r="131" spans="1:8" ht="12" customHeight="1" x14ac:dyDescent="0.25">
      <c r="A131" s="170"/>
      <c r="B131" s="101" t="s">
        <v>13</v>
      </c>
      <c r="C131" s="94" t="s">
        <v>90</v>
      </c>
      <c r="D131" s="103" t="s">
        <v>8</v>
      </c>
      <c r="E131" s="104">
        <v>250</v>
      </c>
      <c r="F131" s="197"/>
      <c r="G131" s="105">
        <f t="shared" si="4"/>
        <v>0</v>
      </c>
      <c r="H131" s="106"/>
    </row>
    <row r="132" spans="1:8" ht="12" customHeight="1" x14ac:dyDescent="0.25">
      <c r="A132" s="170"/>
      <c r="B132" s="101" t="s">
        <v>16</v>
      </c>
      <c r="C132" s="94" t="s">
        <v>133</v>
      </c>
      <c r="D132" s="103" t="s">
        <v>8</v>
      </c>
      <c r="E132" s="104">
        <v>250</v>
      </c>
      <c r="F132" s="197"/>
      <c r="G132" s="105">
        <f t="shared" si="4"/>
        <v>0</v>
      </c>
      <c r="H132" s="106"/>
    </row>
    <row r="133" spans="1:8" ht="12.75" customHeight="1" x14ac:dyDescent="0.25">
      <c r="A133" s="170"/>
      <c r="B133" s="101" t="s">
        <v>143</v>
      </c>
      <c r="C133" s="94" t="s">
        <v>142</v>
      </c>
      <c r="D133" s="103" t="s">
        <v>10</v>
      </c>
      <c r="E133" s="104">
        <v>36</v>
      </c>
      <c r="F133" s="197"/>
      <c r="G133" s="105">
        <f t="shared" si="4"/>
        <v>0</v>
      </c>
      <c r="H133" s="106"/>
    </row>
    <row r="134" spans="1:8" ht="12" customHeight="1" x14ac:dyDescent="0.25">
      <c r="A134" s="181"/>
      <c r="B134" s="109"/>
      <c r="C134" s="110"/>
      <c r="D134" s="111"/>
      <c r="E134" s="112"/>
      <c r="F134" s="200"/>
      <c r="G134" s="113"/>
      <c r="H134" s="114"/>
    </row>
    <row r="135" spans="1:8" ht="11.25" customHeight="1" x14ac:dyDescent="0.25">
      <c r="A135" s="43"/>
      <c r="B135" s="43" t="str">
        <f>B119</f>
        <v>II</v>
      </c>
      <c r="C135" s="40" t="s">
        <v>76</v>
      </c>
      <c r="D135" s="44"/>
      <c r="E135" s="45"/>
      <c r="F135" s="201"/>
      <c r="G135" s="46">
        <f>SUM(G120:G134)</f>
        <v>0</v>
      </c>
      <c r="H135" s="57"/>
    </row>
    <row r="136" spans="1:8" ht="11.25" customHeight="1" x14ac:dyDescent="0.25">
      <c r="A136" s="84"/>
      <c r="B136" s="84" t="s">
        <v>57</v>
      </c>
      <c r="C136" s="85" t="s">
        <v>56</v>
      </c>
      <c r="D136" s="86"/>
      <c r="E136" s="87"/>
      <c r="F136" s="202"/>
      <c r="G136" s="88">
        <f>SUM(G117,G135)</f>
        <v>0</v>
      </c>
      <c r="H136" s="89"/>
    </row>
    <row r="137" spans="1:8" ht="11.25" customHeight="1" x14ac:dyDescent="0.25">
      <c r="A137" s="70"/>
      <c r="B137" s="70"/>
      <c r="C137" s="71"/>
      <c r="D137" s="72"/>
      <c r="E137" s="73"/>
      <c r="F137" s="207"/>
      <c r="G137" s="75"/>
      <c r="H137" s="76"/>
    </row>
    <row r="138" spans="1:8" ht="12" customHeight="1" x14ac:dyDescent="0.25">
      <c r="C138" s="29"/>
      <c r="D138" s="16"/>
      <c r="E138" s="91"/>
      <c r="F138" s="190"/>
      <c r="G138" s="19"/>
      <c r="H138" s="15"/>
    </row>
    <row r="139" spans="1:8" ht="12" customHeight="1" x14ac:dyDescent="0.25">
      <c r="A139" s="50"/>
      <c r="B139" s="50" t="s">
        <v>60</v>
      </c>
      <c r="C139" s="47" t="s">
        <v>19</v>
      </c>
      <c r="D139" s="51"/>
      <c r="E139" s="92"/>
      <c r="F139" s="192"/>
      <c r="G139" s="48"/>
      <c r="H139" s="49"/>
    </row>
    <row r="140" spans="1:8" ht="12" customHeight="1" x14ac:dyDescent="0.25">
      <c r="A140" s="178"/>
      <c r="B140" s="22"/>
      <c r="C140" s="23"/>
      <c r="D140" s="14"/>
      <c r="E140" s="24"/>
      <c r="F140" s="193"/>
      <c r="G140" s="13"/>
      <c r="H140" s="15"/>
    </row>
    <row r="141" spans="1:8" ht="11.25" customHeight="1" x14ac:dyDescent="0.25">
      <c r="A141" s="43"/>
      <c r="B141" s="43" t="s">
        <v>44</v>
      </c>
      <c r="C141" s="40" t="s">
        <v>70</v>
      </c>
      <c r="D141" s="58"/>
      <c r="E141" s="20"/>
      <c r="F141" s="194"/>
      <c r="G141" s="56"/>
      <c r="H141" s="21"/>
    </row>
    <row r="142" spans="1:8" ht="12" customHeight="1" x14ac:dyDescent="0.25">
      <c r="A142" s="95"/>
      <c r="B142" s="115"/>
      <c r="C142" s="116"/>
      <c r="D142" s="117"/>
      <c r="E142" s="118"/>
      <c r="F142" s="203"/>
      <c r="G142" s="99"/>
      <c r="H142" s="100"/>
    </row>
    <row r="143" spans="1:8" ht="70.5" customHeight="1" x14ac:dyDescent="0.25">
      <c r="A143" s="170"/>
      <c r="B143" s="101" t="s">
        <v>31</v>
      </c>
      <c r="C143" s="172" t="s">
        <v>155</v>
      </c>
      <c r="D143" s="107" t="s">
        <v>66</v>
      </c>
      <c r="E143" s="108">
        <v>1</v>
      </c>
      <c r="F143" s="198"/>
      <c r="G143" s="105">
        <f>$E143*F143</f>
        <v>0</v>
      </c>
      <c r="H143" s="106"/>
    </row>
    <row r="144" spans="1:8" ht="12" customHeight="1" x14ac:dyDescent="0.25">
      <c r="A144" s="170"/>
      <c r="B144" s="101"/>
      <c r="C144" s="102"/>
      <c r="D144" s="103"/>
      <c r="E144" s="104"/>
      <c r="F144" s="197"/>
      <c r="G144" s="105"/>
      <c r="H144" s="106"/>
    </row>
    <row r="145" spans="1:8" ht="47.25" customHeight="1" x14ac:dyDescent="0.25">
      <c r="A145" s="170"/>
      <c r="B145" s="101" t="s">
        <v>32</v>
      </c>
      <c r="C145" s="102" t="s">
        <v>156</v>
      </c>
      <c r="D145" s="107" t="s">
        <v>66</v>
      </c>
      <c r="E145" s="108">
        <v>1</v>
      </c>
      <c r="F145" s="198"/>
      <c r="G145" s="105">
        <f t="shared" ref="G144:G152" si="5">$E145*F145</f>
        <v>0</v>
      </c>
      <c r="H145" s="106"/>
    </row>
    <row r="146" spans="1:8" ht="12" customHeight="1" x14ac:dyDescent="0.25">
      <c r="A146" s="170"/>
      <c r="B146" s="101"/>
      <c r="C146" s="102"/>
      <c r="D146" s="103"/>
      <c r="E146" s="104"/>
      <c r="F146" s="197"/>
      <c r="G146" s="105"/>
      <c r="H146" s="106"/>
    </row>
    <row r="147" spans="1:8" ht="70.5" customHeight="1" x14ac:dyDescent="0.25">
      <c r="A147" s="170"/>
      <c r="B147" s="101" t="s">
        <v>34</v>
      </c>
      <c r="C147" s="102" t="s">
        <v>152</v>
      </c>
      <c r="D147" s="107" t="s">
        <v>10</v>
      </c>
      <c r="E147" s="153">
        <v>1</v>
      </c>
      <c r="F147" s="198"/>
      <c r="G147" s="105">
        <f t="shared" si="5"/>
        <v>0</v>
      </c>
      <c r="H147" s="106"/>
    </row>
    <row r="148" spans="1:8" ht="12" customHeight="1" x14ac:dyDescent="0.25">
      <c r="A148" s="170"/>
      <c r="B148" s="101"/>
      <c r="C148" s="102"/>
      <c r="D148" s="103"/>
      <c r="E148" s="104"/>
      <c r="F148" s="197"/>
      <c r="G148" s="105"/>
      <c r="H148" s="106"/>
    </row>
    <row r="149" spans="1:8" ht="81.75" customHeight="1" x14ac:dyDescent="0.25">
      <c r="A149" s="170"/>
      <c r="B149" s="101" t="s">
        <v>35</v>
      </c>
      <c r="C149" s="102" t="s">
        <v>139</v>
      </c>
      <c r="D149" s="107"/>
      <c r="E149" s="108"/>
      <c r="F149" s="198"/>
      <c r="G149" s="105"/>
      <c r="H149" s="106"/>
    </row>
    <row r="150" spans="1:8" ht="13.5" customHeight="1" x14ac:dyDescent="0.25">
      <c r="A150" s="170"/>
      <c r="B150" s="101" t="s">
        <v>117</v>
      </c>
      <c r="C150" s="102" t="s">
        <v>136</v>
      </c>
      <c r="D150" s="107" t="s">
        <v>66</v>
      </c>
      <c r="E150" s="108">
        <f>E152*0.2</f>
        <v>6</v>
      </c>
      <c r="F150" s="198"/>
      <c r="G150" s="105">
        <f t="shared" si="5"/>
        <v>0</v>
      </c>
      <c r="H150" s="106"/>
    </row>
    <row r="151" spans="1:8" ht="13.5" customHeight="1" x14ac:dyDescent="0.25">
      <c r="A151" s="170"/>
      <c r="B151" s="101" t="s">
        <v>117</v>
      </c>
      <c r="C151" s="102" t="s">
        <v>137</v>
      </c>
      <c r="D151" s="107" t="s">
        <v>66</v>
      </c>
      <c r="E151" s="108">
        <v>30</v>
      </c>
      <c r="F151" s="198"/>
      <c r="G151" s="105">
        <f t="shared" si="5"/>
        <v>0</v>
      </c>
      <c r="H151" s="106"/>
    </row>
    <row r="152" spans="1:8" ht="13.5" customHeight="1" x14ac:dyDescent="0.25">
      <c r="A152" s="170"/>
      <c r="B152" s="101" t="s">
        <v>117</v>
      </c>
      <c r="C152" s="102" t="s">
        <v>138</v>
      </c>
      <c r="D152" s="107" t="s">
        <v>66</v>
      </c>
      <c r="E152" s="108">
        <v>30</v>
      </c>
      <c r="F152" s="198"/>
      <c r="G152" s="105">
        <f t="shared" si="5"/>
        <v>0</v>
      </c>
      <c r="H152" s="106"/>
    </row>
    <row r="153" spans="1:8" ht="12" customHeight="1" x14ac:dyDescent="0.25">
      <c r="A153" s="181"/>
      <c r="B153" s="109"/>
      <c r="C153" s="110"/>
      <c r="D153" s="111"/>
      <c r="E153" s="112"/>
      <c r="F153" s="200"/>
      <c r="G153" s="113"/>
      <c r="H153" s="114"/>
    </row>
    <row r="154" spans="1:8" ht="11.25" customHeight="1" x14ac:dyDescent="0.25">
      <c r="A154" s="43"/>
      <c r="B154" s="43" t="str">
        <f>B141</f>
        <v>I</v>
      </c>
      <c r="C154" s="40" t="s">
        <v>71</v>
      </c>
      <c r="D154" s="44"/>
      <c r="E154" s="45"/>
      <c r="F154" s="201"/>
      <c r="G154" s="46">
        <f>SUM(G143:G153)</f>
        <v>0</v>
      </c>
      <c r="H154" s="57"/>
    </row>
    <row r="155" spans="1:8" ht="12" customHeight="1" x14ac:dyDescent="0.25">
      <c r="A155" s="178"/>
      <c r="B155" s="22"/>
      <c r="C155" s="23"/>
      <c r="D155" s="14"/>
      <c r="E155" s="24"/>
      <c r="F155" s="193"/>
      <c r="G155" s="13"/>
      <c r="H155" s="15"/>
    </row>
    <row r="156" spans="1:8" ht="11.25" customHeight="1" x14ac:dyDescent="0.25">
      <c r="A156" s="43"/>
      <c r="B156" s="43" t="s">
        <v>46</v>
      </c>
      <c r="C156" s="40" t="s">
        <v>75</v>
      </c>
      <c r="D156" s="58"/>
      <c r="E156" s="20"/>
      <c r="F156" s="194"/>
      <c r="G156" s="56"/>
      <c r="H156" s="21"/>
    </row>
    <row r="157" spans="1:8" ht="12" customHeight="1" x14ac:dyDescent="0.25">
      <c r="A157" s="95"/>
      <c r="B157" s="115"/>
      <c r="C157" s="116"/>
      <c r="D157" s="117"/>
      <c r="E157" s="118"/>
      <c r="F157" s="203"/>
      <c r="G157" s="99"/>
      <c r="H157" s="100"/>
    </row>
    <row r="158" spans="1:8" ht="49.5" customHeight="1" x14ac:dyDescent="0.25">
      <c r="A158" s="170"/>
      <c r="B158" s="101" t="s">
        <v>31</v>
      </c>
      <c r="C158" s="120" t="s">
        <v>47</v>
      </c>
      <c r="D158" s="103" t="s">
        <v>14</v>
      </c>
      <c r="E158" s="121">
        <v>150</v>
      </c>
      <c r="F158" s="198"/>
      <c r="G158" s="105">
        <f>$E158*F158</f>
        <v>0</v>
      </c>
      <c r="H158" s="106"/>
    </row>
    <row r="159" spans="1:8" ht="12" customHeight="1" x14ac:dyDescent="0.25">
      <c r="A159" s="170"/>
      <c r="B159" s="101"/>
      <c r="C159" s="120"/>
      <c r="D159" s="122"/>
      <c r="E159" s="123"/>
      <c r="F159" s="197"/>
      <c r="G159" s="105"/>
      <c r="H159" s="106"/>
    </row>
    <row r="160" spans="1:8" ht="69" customHeight="1" x14ac:dyDescent="0.25">
      <c r="A160" s="170"/>
      <c r="B160" s="101" t="s">
        <v>32</v>
      </c>
      <c r="C160" s="102" t="s">
        <v>65</v>
      </c>
      <c r="D160" s="103"/>
      <c r="E160" s="124"/>
      <c r="F160" s="198"/>
      <c r="G160" s="105"/>
      <c r="H160" s="106"/>
    </row>
    <row r="161" spans="1:8" ht="23.25" customHeight="1" x14ac:dyDescent="0.25">
      <c r="A161" s="170"/>
      <c r="B161" s="101" t="s">
        <v>11</v>
      </c>
      <c r="C161" s="102" t="s">
        <v>17</v>
      </c>
      <c r="D161" s="103" t="s">
        <v>14</v>
      </c>
      <c r="E161" s="121">
        <v>150</v>
      </c>
      <c r="F161" s="197"/>
      <c r="G161" s="105">
        <f t="shared" ref="G159:G172" si="6">$E161*F161</f>
        <v>0</v>
      </c>
      <c r="H161" s="106"/>
    </row>
    <row r="162" spans="1:8" ht="14.25" customHeight="1" x14ac:dyDescent="0.25">
      <c r="A162" s="170"/>
      <c r="B162" s="101" t="s">
        <v>12</v>
      </c>
      <c r="C162" s="102" t="s">
        <v>41</v>
      </c>
      <c r="D162" s="119">
        <v>0.1</v>
      </c>
      <c r="E162" s="121">
        <f>E161*D162</f>
        <v>15</v>
      </c>
      <c r="F162" s="198"/>
      <c r="G162" s="105">
        <f t="shared" si="6"/>
        <v>0</v>
      </c>
      <c r="H162" s="106"/>
    </row>
    <row r="163" spans="1:8" ht="36" customHeight="1" x14ac:dyDescent="0.25">
      <c r="A163" s="170"/>
      <c r="B163" s="101" t="s">
        <v>13</v>
      </c>
      <c r="C163" s="102" t="s">
        <v>15</v>
      </c>
      <c r="D163" s="103" t="s">
        <v>14</v>
      </c>
      <c r="E163" s="121">
        <v>150</v>
      </c>
      <c r="F163" s="197"/>
      <c r="G163" s="105">
        <f t="shared" si="6"/>
        <v>0</v>
      </c>
      <c r="H163" s="106"/>
    </row>
    <row r="164" spans="1:8" ht="14.25" customHeight="1" x14ac:dyDescent="0.25">
      <c r="A164" s="170"/>
      <c r="B164" s="101" t="s">
        <v>16</v>
      </c>
      <c r="C164" s="102" t="s">
        <v>64</v>
      </c>
      <c r="D164" s="103" t="s">
        <v>14</v>
      </c>
      <c r="E164" s="121">
        <v>40</v>
      </c>
      <c r="F164" s="198"/>
      <c r="G164" s="105">
        <f t="shared" si="6"/>
        <v>0</v>
      </c>
      <c r="H164" s="106"/>
    </row>
    <row r="165" spans="1:8" ht="12" customHeight="1" x14ac:dyDescent="0.25">
      <c r="A165" s="170"/>
      <c r="B165" s="101"/>
      <c r="C165" s="102"/>
      <c r="D165" s="103"/>
      <c r="E165" s="121"/>
      <c r="F165" s="197"/>
      <c r="G165" s="105"/>
      <c r="H165" s="106"/>
    </row>
    <row r="166" spans="1:8" ht="38.25" customHeight="1" x14ac:dyDescent="0.25">
      <c r="A166" s="170"/>
      <c r="B166" s="101" t="s">
        <v>34</v>
      </c>
      <c r="C166" s="120" t="s">
        <v>48</v>
      </c>
      <c r="D166" s="122" t="s">
        <v>10</v>
      </c>
      <c r="E166" s="125">
        <v>44</v>
      </c>
      <c r="F166" s="198"/>
      <c r="G166" s="105">
        <f t="shared" si="6"/>
        <v>0</v>
      </c>
      <c r="H166" s="106"/>
    </row>
    <row r="167" spans="1:8" ht="12" customHeight="1" x14ac:dyDescent="0.25">
      <c r="A167" s="170"/>
      <c r="B167" s="101"/>
      <c r="C167" s="102"/>
      <c r="D167" s="103"/>
      <c r="E167" s="125"/>
      <c r="F167" s="197"/>
      <c r="G167" s="105"/>
      <c r="H167" s="106"/>
    </row>
    <row r="168" spans="1:8" ht="36.75" customHeight="1" x14ac:dyDescent="0.25">
      <c r="A168" s="170"/>
      <c r="B168" s="101" t="s">
        <v>35</v>
      </c>
      <c r="C168" s="102" t="s">
        <v>49</v>
      </c>
      <c r="D168" s="103" t="s">
        <v>10</v>
      </c>
      <c r="E168" s="125">
        <v>44</v>
      </c>
      <c r="F168" s="198"/>
      <c r="G168" s="105">
        <f t="shared" si="6"/>
        <v>0</v>
      </c>
      <c r="H168" s="106"/>
    </row>
    <row r="169" spans="1:8" ht="12" customHeight="1" x14ac:dyDescent="0.25">
      <c r="A169" s="170"/>
      <c r="B169" s="101"/>
      <c r="C169" s="102"/>
      <c r="D169" s="103"/>
      <c r="E169" s="125"/>
      <c r="F169" s="197"/>
      <c r="G169" s="105"/>
      <c r="H169" s="106"/>
    </row>
    <row r="170" spans="1:8" ht="35.25" customHeight="1" x14ac:dyDescent="0.25">
      <c r="A170" s="170"/>
      <c r="B170" s="101" t="s">
        <v>37</v>
      </c>
      <c r="C170" s="120" t="s">
        <v>50</v>
      </c>
      <c r="D170" s="122" t="s">
        <v>10</v>
      </c>
      <c r="E170" s="125">
        <v>44</v>
      </c>
      <c r="F170" s="198"/>
      <c r="G170" s="105">
        <f t="shared" si="6"/>
        <v>0</v>
      </c>
      <c r="H170" s="106"/>
    </row>
    <row r="171" spans="1:8" ht="12" customHeight="1" x14ac:dyDescent="0.25">
      <c r="A171" s="170"/>
      <c r="B171" s="101"/>
      <c r="C171" s="120"/>
      <c r="D171" s="122"/>
      <c r="E171" s="125"/>
      <c r="F171" s="197"/>
      <c r="G171" s="105"/>
      <c r="H171" s="106"/>
    </row>
    <row r="172" spans="1:8" ht="24.75" customHeight="1" x14ac:dyDescent="0.25">
      <c r="A172" s="170"/>
      <c r="B172" s="101" t="s">
        <v>43</v>
      </c>
      <c r="C172" s="102" t="s">
        <v>51</v>
      </c>
      <c r="D172" s="122" t="s">
        <v>10</v>
      </c>
      <c r="E172" s="125">
        <v>44</v>
      </c>
      <c r="F172" s="198"/>
      <c r="G172" s="105">
        <f t="shared" si="6"/>
        <v>0</v>
      </c>
      <c r="H172" s="106"/>
    </row>
    <row r="173" spans="1:8" ht="12" customHeight="1" x14ac:dyDescent="0.25">
      <c r="A173" s="181"/>
      <c r="B173" s="109"/>
      <c r="C173" s="110"/>
      <c r="D173" s="111"/>
      <c r="E173" s="112"/>
      <c r="F173" s="200"/>
      <c r="G173" s="113"/>
      <c r="H173" s="114"/>
    </row>
    <row r="174" spans="1:8" ht="11.25" customHeight="1" x14ac:dyDescent="0.25">
      <c r="A174" s="43"/>
      <c r="B174" s="43" t="str">
        <f>B156</f>
        <v>II</v>
      </c>
      <c r="C174" s="40" t="s">
        <v>74</v>
      </c>
      <c r="D174" s="44"/>
      <c r="E174" s="45"/>
      <c r="F174" s="201"/>
      <c r="G174" s="46">
        <f>SUM(G157:G173)</f>
        <v>0</v>
      </c>
      <c r="H174" s="57"/>
    </row>
    <row r="175" spans="1:8" ht="12" customHeight="1" x14ac:dyDescent="0.25">
      <c r="A175" s="178"/>
      <c r="B175" s="22"/>
      <c r="C175" s="23"/>
      <c r="D175" s="14"/>
      <c r="E175" s="24"/>
      <c r="F175" s="193"/>
      <c r="G175" s="13"/>
      <c r="H175" s="15"/>
    </row>
    <row r="176" spans="1:8" ht="11.25" customHeight="1" x14ac:dyDescent="0.25">
      <c r="A176" s="43"/>
      <c r="B176" s="43" t="s">
        <v>52</v>
      </c>
      <c r="C176" s="40" t="s">
        <v>78</v>
      </c>
      <c r="D176" s="58"/>
      <c r="E176" s="20"/>
      <c r="F176" s="194"/>
      <c r="G176" s="56"/>
      <c r="H176" s="21"/>
    </row>
    <row r="177" spans="1:9" ht="12" customHeight="1" x14ac:dyDescent="0.25">
      <c r="A177" s="170"/>
      <c r="B177" s="101"/>
      <c r="C177" s="102"/>
      <c r="D177" s="103"/>
      <c r="E177" s="104"/>
      <c r="F177" s="197"/>
      <c r="G177" s="105"/>
      <c r="H177" s="106"/>
    </row>
    <row r="178" spans="1:9" ht="47.25" customHeight="1" x14ac:dyDescent="0.25">
      <c r="A178" s="170"/>
      <c r="B178" s="101" t="s">
        <v>31</v>
      </c>
      <c r="C178" s="93" t="s">
        <v>88</v>
      </c>
      <c r="D178" s="107"/>
      <c r="E178" s="108"/>
      <c r="F178" s="198"/>
      <c r="G178" s="105"/>
      <c r="H178" s="106"/>
    </row>
    <row r="179" spans="1:9" ht="12" customHeight="1" x14ac:dyDescent="0.25">
      <c r="A179" s="170"/>
      <c r="B179" s="101" t="s">
        <v>11</v>
      </c>
      <c r="C179" s="94" t="s">
        <v>134</v>
      </c>
      <c r="D179" s="103" t="s">
        <v>8</v>
      </c>
      <c r="E179" s="104">
        <v>170</v>
      </c>
      <c r="F179" s="197"/>
      <c r="G179" s="105">
        <f>$E179*F179</f>
        <v>0</v>
      </c>
      <c r="H179" s="106"/>
    </row>
    <row r="180" spans="1:9" ht="12" customHeight="1" x14ac:dyDescent="0.25">
      <c r="A180" s="170"/>
      <c r="B180" s="101" t="s">
        <v>12</v>
      </c>
      <c r="C180" s="94" t="s">
        <v>90</v>
      </c>
      <c r="D180" s="103" t="s">
        <v>8</v>
      </c>
      <c r="E180" s="104">
        <v>36</v>
      </c>
      <c r="F180" s="197"/>
      <c r="G180" s="105">
        <f t="shared" ref="G180:G186" si="7">$E180*F180</f>
        <v>0</v>
      </c>
      <c r="H180" s="106"/>
    </row>
    <row r="181" spans="1:9" ht="12" customHeight="1" x14ac:dyDescent="0.25">
      <c r="A181" s="170"/>
      <c r="B181" s="101" t="s">
        <v>13</v>
      </c>
      <c r="C181" s="94" t="s">
        <v>87</v>
      </c>
      <c r="D181" s="103" t="s">
        <v>8</v>
      </c>
      <c r="E181" s="104">
        <v>20</v>
      </c>
      <c r="F181" s="197"/>
      <c r="G181" s="105">
        <f t="shared" si="7"/>
        <v>0</v>
      </c>
      <c r="H181" s="106"/>
    </row>
    <row r="182" spans="1:9" ht="12" customHeight="1" x14ac:dyDescent="0.25">
      <c r="A182" s="170"/>
      <c r="B182" s="101"/>
      <c r="C182" s="126"/>
      <c r="D182" s="103"/>
      <c r="E182" s="104"/>
      <c r="F182" s="197"/>
      <c r="G182" s="105"/>
      <c r="H182" s="106"/>
    </row>
    <row r="183" spans="1:9" ht="34.5" customHeight="1" x14ac:dyDescent="0.25">
      <c r="A183" s="170"/>
      <c r="B183" s="101" t="s">
        <v>32</v>
      </c>
      <c r="C183" s="94" t="s">
        <v>92</v>
      </c>
      <c r="D183" s="107"/>
      <c r="E183" s="108"/>
      <c r="F183" s="198"/>
      <c r="G183" s="105"/>
      <c r="H183" s="106"/>
    </row>
    <row r="184" spans="1:9" ht="12" customHeight="1" x14ac:dyDescent="0.25">
      <c r="A184" s="170"/>
      <c r="B184" s="101" t="s">
        <v>11</v>
      </c>
      <c r="C184" s="94" t="s">
        <v>134</v>
      </c>
      <c r="D184" s="103" t="s">
        <v>8</v>
      </c>
      <c r="E184" s="104">
        <v>170</v>
      </c>
      <c r="F184" s="197"/>
      <c r="G184" s="105">
        <f t="shared" si="7"/>
        <v>0</v>
      </c>
      <c r="H184" s="106"/>
    </row>
    <row r="185" spans="1:9" ht="12" customHeight="1" x14ac:dyDescent="0.25">
      <c r="A185" s="170"/>
      <c r="B185" s="101" t="s">
        <v>12</v>
      </c>
      <c r="C185" s="94" t="s">
        <v>86</v>
      </c>
      <c r="D185" s="103" t="s">
        <v>8</v>
      </c>
      <c r="E185" s="104">
        <v>36</v>
      </c>
      <c r="F185" s="197"/>
      <c r="G185" s="105">
        <f t="shared" si="7"/>
        <v>0</v>
      </c>
      <c r="H185" s="106"/>
    </row>
    <row r="186" spans="1:9" ht="12" customHeight="1" x14ac:dyDescent="0.25">
      <c r="A186" s="170"/>
      <c r="B186" s="101" t="s">
        <v>13</v>
      </c>
      <c r="C186" s="94" t="s">
        <v>89</v>
      </c>
      <c r="D186" s="103" t="s">
        <v>8</v>
      </c>
      <c r="E186" s="104">
        <v>20</v>
      </c>
      <c r="F186" s="197"/>
      <c r="G186" s="105">
        <f t="shared" si="7"/>
        <v>0</v>
      </c>
      <c r="H186" s="106"/>
    </row>
    <row r="187" spans="1:9" ht="12" customHeight="1" x14ac:dyDescent="0.25">
      <c r="A187" s="181"/>
      <c r="B187" s="109"/>
      <c r="C187" s="110"/>
      <c r="D187" s="111"/>
      <c r="E187" s="112"/>
      <c r="F187" s="200"/>
      <c r="G187" s="113"/>
      <c r="H187" s="114"/>
    </row>
    <row r="188" spans="1:9" ht="11.25" customHeight="1" x14ac:dyDescent="0.25">
      <c r="A188" s="43"/>
      <c r="B188" s="43" t="str">
        <f>B176</f>
        <v>III</v>
      </c>
      <c r="C188" s="40" t="s">
        <v>80</v>
      </c>
      <c r="D188" s="44"/>
      <c r="E188" s="45"/>
      <c r="F188" s="201"/>
      <c r="G188" s="46">
        <f>SUM(G177:G187)</f>
        <v>0</v>
      </c>
      <c r="H188" s="57"/>
    </row>
    <row r="189" spans="1:9" ht="11.25" customHeight="1" x14ac:dyDescent="0.25">
      <c r="A189" s="84"/>
      <c r="B189" s="84" t="s">
        <v>60</v>
      </c>
      <c r="C189" s="85" t="s">
        <v>54</v>
      </c>
      <c r="D189" s="86"/>
      <c r="E189" s="87"/>
      <c r="F189" s="202"/>
      <c r="G189" s="88">
        <f>SUM(G154,G174,G188)</f>
        <v>0</v>
      </c>
      <c r="H189" s="89"/>
    </row>
    <row r="190" spans="1:9" ht="11.25" customHeight="1" x14ac:dyDescent="0.25">
      <c r="A190" s="70"/>
      <c r="B190" s="70"/>
      <c r="C190" s="71"/>
      <c r="D190" s="72"/>
      <c r="E190" s="73"/>
      <c r="F190" s="74"/>
      <c r="G190" s="75"/>
      <c r="H190" s="76"/>
    </row>
    <row r="191" spans="1:9" ht="11.25" customHeight="1" x14ac:dyDescent="0.25">
      <c r="A191" s="77"/>
      <c r="B191" s="77"/>
      <c r="C191" s="78"/>
      <c r="D191" s="79"/>
      <c r="E191" s="80"/>
      <c r="F191" s="81"/>
      <c r="G191" s="82"/>
      <c r="H191" s="83"/>
    </row>
    <row r="192" spans="1:9" ht="12" customHeight="1" x14ac:dyDescent="0.25">
      <c r="A192" s="208"/>
      <c r="B192" s="209"/>
      <c r="C192" s="210" t="s">
        <v>21</v>
      </c>
      <c r="D192" s="211"/>
      <c r="E192" s="211"/>
      <c r="F192" s="212"/>
      <c r="G192" s="213"/>
      <c r="H192" s="214"/>
      <c r="I192" s="67"/>
    </row>
    <row r="193" spans="1:9" ht="12" customHeight="1" x14ac:dyDescent="0.25">
      <c r="B193" s="35"/>
      <c r="C193" s="17"/>
      <c r="D193" s="16"/>
      <c r="E193" s="16"/>
      <c r="F193" s="36"/>
      <c r="G193" s="19"/>
      <c r="H193" s="22"/>
      <c r="I193" s="67"/>
    </row>
    <row r="194" spans="1:9" s="61" customFormat="1" ht="12" customHeight="1" x14ac:dyDescent="0.25">
      <c r="A194" s="50"/>
      <c r="B194" s="168" t="s">
        <v>5</v>
      </c>
      <c r="C194" s="163" t="s">
        <v>61</v>
      </c>
      <c r="D194" s="164"/>
      <c r="E194" s="164"/>
      <c r="F194" s="165"/>
      <c r="G194" s="166">
        <f>SUM(G195:G195)</f>
        <v>0</v>
      </c>
      <c r="H194" s="167"/>
      <c r="I194" s="68"/>
    </row>
    <row r="195" spans="1:9" ht="12" customHeight="1" x14ac:dyDescent="0.25">
      <c r="A195" s="184"/>
      <c r="B195" s="159" t="s">
        <v>44</v>
      </c>
      <c r="C195" s="158" t="s">
        <v>67</v>
      </c>
      <c r="D195" s="160"/>
      <c r="E195" s="160"/>
      <c r="F195" s="161"/>
      <c r="G195" s="162">
        <f>G62</f>
        <v>0</v>
      </c>
      <c r="H195" s="127"/>
      <c r="I195" s="67"/>
    </row>
    <row r="196" spans="1:9" ht="12" customHeight="1" x14ac:dyDescent="0.25">
      <c r="A196" s="185"/>
      <c r="B196" s="137"/>
      <c r="C196" s="138"/>
      <c r="D196" s="133"/>
      <c r="E196" s="133"/>
      <c r="F196" s="134"/>
      <c r="G196" s="135"/>
      <c r="H196" s="136"/>
      <c r="I196" s="67"/>
    </row>
    <row r="197" spans="1:9" s="61" customFormat="1" ht="12" customHeight="1" x14ac:dyDescent="0.25">
      <c r="A197" s="50"/>
      <c r="B197" s="168" t="s">
        <v>9</v>
      </c>
      <c r="C197" s="163" t="s">
        <v>53</v>
      </c>
      <c r="D197" s="164"/>
      <c r="E197" s="164"/>
      <c r="F197" s="165"/>
      <c r="G197" s="166">
        <f>SUM(G198:G198)</f>
        <v>0</v>
      </c>
      <c r="H197" s="167"/>
      <c r="I197" s="68"/>
    </row>
    <row r="198" spans="1:9" ht="12" customHeight="1" x14ac:dyDescent="0.25">
      <c r="A198" s="184"/>
      <c r="B198" s="159" t="s">
        <v>44</v>
      </c>
      <c r="C198" s="158" t="s">
        <v>69</v>
      </c>
      <c r="D198" s="160"/>
      <c r="E198" s="160"/>
      <c r="F198" s="161"/>
      <c r="G198" s="162">
        <f>G80</f>
        <v>0</v>
      </c>
      <c r="H198" s="127"/>
      <c r="I198" s="67"/>
    </row>
    <row r="199" spans="1:9" ht="12" customHeight="1" x14ac:dyDescent="0.25">
      <c r="A199" s="185"/>
      <c r="B199" s="137"/>
      <c r="C199" s="138"/>
      <c r="D199" s="133"/>
      <c r="E199" s="133"/>
      <c r="F199" s="134"/>
      <c r="G199" s="135"/>
      <c r="H199" s="136"/>
      <c r="I199" s="67"/>
    </row>
    <row r="200" spans="1:9" s="61" customFormat="1" ht="12" customHeight="1" x14ac:dyDescent="0.25">
      <c r="A200" s="50"/>
      <c r="B200" s="168" t="s">
        <v>58</v>
      </c>
      <c r="C200" s="163" t="s">
        <v>18</v>
      </c>
      <c r="D200" s="164"/>
      <c r="E200" s="164"/>
      <c r="F200" s="165"/>
      <c r="G200" s="166">
        <f>SUM(G201:G201)</f>
        <v>0</v>
      </c>
      <c r="H200" s="167"/>
      <c r="I200" s="68"/>
    </row>
    <row r="201" spans="1:9" ht="12" customHeight="1" x14ac:dyDescent="0.25">
      <c r="A201" s="184"/>
      <c r="B201" s="159" t="s">
        <v>44</v>
      </c>
      <c r="C201" s="158" t="s">
        <v>72</v>
      </c>
      <c r="D201" s="160"/>
      <c r="E201" s="160"/>
      <c r="F201" s="161"/>
      <c r="G201" s="162">
        <f>G99</f>
        <v>0</v>
      </c>
      <c r="H201" s="127"/>
      <c r="I201" s="67"/>
    </row>
    <row r="202" spans="1:9" ht="12" customHeight="1" x14ac:dyDescent="0.25">
      <c r="A202" s="185"/>
      <c r="B202" s="137"/>
      <c r="C202" s="138"/>
      <c r="D202" s="133"/>
      <c r="E202" s="133"/>
      <c r="F202" s="134"/>
      <c r="G202" s="135"/>
      <c r="H202" s="136"/>
      <c r="I202" s="67"/>
    </row>
    <row r="203" spans="1:9" s="61" customFormat="1" ht="12" customHeight="1" x14ac:dyDescent="0.25">
      <c r="A203" s="50"/>
      <c r="B203" s="168" t="s">
        <v>57</v>
      </c>
      <c r="C203" s="163" t="s">
        <v>20</v>
      </c>
      <c r="D203" s="164"/>
      <c r="E203" s="164"/>
      <c r="F203" s="165"/>
      <c r="G203" s="166">
        <f>SUM(G204:G205)</f>
        <v>0</v>
      </c>
      <c r="H203" s="167"/>
      <c r="I203" s="68"/>
    </row>
    <row r="204" spans="1:9" ht="12" customHeight="1" x14ac:dyDescent="0.25">
      <c r="A204" s="184"/>
      <c r="B204" s="159" t="s">
        <v>44</v>
      </c>
      <c r="C204" s="158" t="s">
        <v>72</v>
      </c>
      <c r="D204" s="160"/>
      <c r="E204" s="160"/>
      <c r="F204" s="161"/>
      <c r="G204" s="162">
        <f>G117</f>
        <v>0</v>
      </c>
      <c r="H204" s="127"/>
      <c r="I204" s="67"/>
    </row>
    <row r="205" spans="1:9" ht="12" customHeight="1" x14ac:dyDescent="0.25">
      <c r="A205" s="186"/>
      <c r="B205" s="128" t="s">
        <v>46</v>
      </c>
      <c r="C205" s="129" t="s">
        <v>77</v>
      </c>
      <c r="D205" s="130"/>
      <c r="E205" s="130"/>
      <c r="F205" s="131"/>
      <c r="G205" s="132">
        <f>G135</f>
        <v>0</v>
      </c>
      <c r="H205" s="106"/>
      <c r="I205" s="67"/>
    </row>
    <row r="206" spans="1:9" ht="12" customHeight="1" x14ac:dyDescent="0.25">
      <c r="A206" s="185"/>
      <c r="B206" s="137"/>
      <c r="C206" s="138"/>
      <c r="D206" s="133"/>
      <c r="E206" s="133"/>
      <c r="F206" s="134"/>
      <c r="G206" s="135"/>
      <c r="H206" s="136"/>
      <c r="I206" s="67"/>
    </row>
    <row r="207" spans="1:9" s="61" customFormat="1" ht="12" customHeight="1" x14ac:dyDescent="0.25">
      <c r="A207" s="50"/>
      <c r="B207" s="168" t="s">
        <v>60</v>
      </c>
      <c r="C207" s="163" t="s">
        <v>19</v>
      </c>
      <c r="D207" s="164"/>
      <c r="E207" s="164"/>
      <c r="F207" s="165"/>
      <c r="G207" s="166">
        <f>SUM(G208:G210)</f>
        <v>0</v>
      </c>
      <c r="H207" s="167"/>
      <c r="I207" s="68"/>
    </row>
    <row r="208" spans="1:9" ht="12" customHeight="1" x14ac:dyDescent="0.25">
      <c r="A208" s="184"/>
      <c r="B208" s="159" t="s">
        <v>44</v>
      </c>
      <c r="C208" s="158" t="s">
        <v>72</v>
      </c>
      <c r="D208" s="160"/>
      <c r="E208" s="160"/>
      <c r="F208" s="161"/>
      <c r="G208" s="162">
        <f>G154</f>
        <v>0</v>
      </c>
      <c r="H208" s="127"/>
      <c r="I208" s="67"/>
    </row>
    <row r="209" spans="1:11" ht="12" customHeight="1" x14ac:dyDescent="0.25">
      <c r="A209" s="186"/>
      <c r="B209" s="128" t="s">
        <v>52</v>
      </c>
      <c r="C209" s="129" t="s">
        <v>59</v>
      </c>
      <c r="D209" s="130"/>
      <c r="E209" s="130"/>
      <c r="F209" s="131"/>
      <c r="G209" s="132">
        <f>G174</f>
        <v>0</v>
      </c>
      <c r="H209" s="106"/>
      <c r="I209" s="67"/>
    </row>
    <row r="210" spans="1:11" ht="12" customHeight="1" x14ac:dyDescent="0.25">
      <c r="A210" s="186"/>
      <c r="B210" s="128" t="s">
        <v>52</v>
      </c>
      <c r="C210" s="102" t="s">
        <v>79</v>
      </c>
      <c r="D210" s="130"/>
      <c r="E210" s="130"/>
      <c r="F210" s="131"/>
      <c r="G210" s="132">
        <f>G188</f>
        <v>0</v>
      </c>
      <c r="H210" s="106"/>
      <c r="I210" s="67"/>
    </row>
    <row r="211" spans="1:11" ht="12" customHeight="1" x14ac:dyDescent="0.25">
      <c r="A211" s="185"/>
      <c r="B211" s="137"/>
      <c r="C211" s="138"/>
      <c r="D211" s="133"/>
      <c r="E211" s="133"/>
      <c r="F211" s="134"/>
      <c r="G211" s="135"/>
      <c r="H211" s="136"/>
      <c r="I211" s="67"/>
    </row>
    <row r="212" spans="1:11" s="61" customFormat="1" ht="12" customHeight="1" x14ac:dyDescent="0.25">
      <c r="A212" s="187"/>
      <c r="B212" s="169"/>
      <c r="C212" s="62" t="s">
        <v>22</v>
      </c>
      <c r="D212" s="63"/>
      <c r="E212" s="63"/>
      <c r="F212" s="64"/>
      <c r="G212" s="65">
        <f>SUM(G194,G197,G200,G203,G207)</f>
        <v>0</v>
      </c>
      <c r="H212" s="66"/>
      <c r="I212" s="68"/>
    </row>
    <row r="213" spans="1:11" ht="12" customHeight="1" x14ac:dyDescent="0.25">
      <c r="A213" s="188"/>
      <c r="B213" s="30"/>
      <c r="C213" s="31"/>
      <c r="D213" s="30"/>
      <c r="E213" s="30"/>
      <c r="F213" s="32"/>
      <c r="G213" s="33"/>
      <c r="H213" s="22"/>
    </row>
    <row r="214" spans="1:11" ht="12" customHeight="1" x14ac:dyDescent="0.25">
      <c r="A214" s="188"/>
      <c r="B214" s="30"/>
      <c r="C214" s="31"/>
      <c r="D214" s="30"/>
      <c r="E214" s="30"/>
      <c r="F214" s="32"/>
      <c r="G214" s="33"/>
      <c r="H214" s="22"/>
    </row>
    <row r="215" spans="1:11" ht="12" customHeight="1" x14ac:dyDescent="0.25">
      <c r="A215" s="188"/>
      <c r="B215" s="30"/>
      <c r="C215" s="31"/>
      <c r="D215" s="30"/>
      <c r="E215" s="30"/>
      <c r="F215" s="32"/>
      <c r="G215" s="33"/>
      <c r="H215" s="22"/>
    </row>
    <row r="216" spans="1:11" ht="12" customHeight="1" x14ac:dyDescent="0.25">
      <c r="A216" s="188"/>
      <c r="B216" s="30"/>
      <c r="C216" s="31"/>
      <c r="D216" s="30"/>
      <c r="E216" s="30"/>
      <c r="F216" s="32"/>
      <c r="G216" s="33"/>
      <c r="H216" s="22"/>
    </row>
    <row r="217" spans="1:11" ht="12" customHeight="1" x14ac:dyDescent="0.25">
      <c r="A217" s="188"/>
      <c r="B217" s="30"/>
      <c r="C217" s="31"/>
      <c r="D217" s="30"/>
      <c r="E217" s="30"/>
      <c r="F217" s="32"/>
      <c r="G217" s="33"/>
      <c r="H217" s="22"/>
    </row>
    <row r="218" spans="1:11" ht="12" customHeight="1" x14ac:dyDescent="0.25">
      <c r="A218" s="188"/>
      <c r="B218" s="30"/>
      <c r="C218" s="31"/>
      <c r="D218" s="30"/>
      <c r="E218" s="30"/>
      <c r="F218" s="32"/>
      <c r="G218" s="33"/>
      <c r="H218" s="22"/>
    </row>
    <row r="219" spans="1:11" ht="12" customHeight="1" x14ac:dyDescent="0.25">
      <c r="A219" s="188"/>
      <c r="B219" s="30"/>
      <c r="C219" s="31"/>
      <c r="D219" s="30"/>
      <c r="E219" s="30"/>
      <c r="F219" s="32"/>
      <c r="G219" s="33"/>
      <c r="H219" s="22"/>
    </row>
    <row r="220" spans="1:11" ht="12" customHeight="1" x14ac:dyDescent="0.25">
      <c r="C220" s="28" t="s">
        <v>23</v>
      </c>
      <c r="D220" s="16"/>
      <c r="E220" s="16"/>
      <c r="F220" s="18"/>
      <c r="G220" s="16"/>
      <c r="H220" s="22"/>
      <c r="K220" s="4"/>
    </row>
    <row r="221" spans="1:11" ht="12" customHeight="1" x14ac:dyDescent="0.25">
      <c r="C221" s="28"/>
      <c r="D221" s="16"/>
      <c r="E221" s="16"/>
      <c r="F221" s="18"/>
      <c r="G221" s="16"/>
      <c r="H221" s="22"/>
    </row>
    <row r="222" spans="1:11" ht="12" customHeight="1" x14ac:dyDescent="0.25">
      <c r="C222" s="28" t="s">
        <v>24</v>
      </c>
      <c r="D222" s="16"/>
      <c r="E222" s="16"/>
      <c r="F222" s="18"/>
      <c r="G222" s="16"/>
      <c r="H222" s="22"/>
    </row>
    <row r="223" spans="1:11" ht="12" customHeight="1" x14ac:dyDescent="0.25">
      <c r="C223" s="28"/>
      <c r="D223" s="16"/>
      <c r="E223" s="16"/>
      <c r="F223" s="18"/>
      <c r="G223" s="16"/>
      <c r="H223" s="22"/>
    </row>
    <row r="224" spans="1:11" ht="12" customHeight="1" x14ac:dyDescent="0.25">
      <c r="C224" s="28" t="s">
        <v>25</v>
      </c>
      <c r="D224" s="16"/>
      <c r="E224" s="16"/>
      <c r="F224" s="18"/>
      <c r="G224" s="16"/>
      <c r="H224" s="22"/>
    </row>
    <row r="225" spans="3:8" ht="12" customHeight="1" x14ac:dyDescent="0.25">
      <c r="C225" s="28"/>
      <c r="D225" s="16"/>
      <c r="E225" s="16"/>
      <c r="F225" s="18"/>
      <c r="G225" s="16"/>
      <c r="H225" s="22"/>
    </row>
    <row r="226" spans="3:8" ht="12" customHeight="1" x14ac:dyDescent="0.25">
      <c r="C226" s="28" t="s">
        <v>26</v>
      </c>
      <c r="D226" s="16"/>
      <c r="E226" s="16"/>
      <c r="F226" s="18"/>
      <c r="G226" s="16"/>
      <c r="H226" s="22"/>
    </row>
    <row r="227" spans="3:8" ht="12" customHeight="1" x14ac:dyDescent="0.25">
      <c r="C227" s="28"/>
      <c r="D227" s="16"/>
      <c r="E227" s="16"/>
      <c r="F227" s="18"/>
      <c r="G227" s="16"/>
      <c r="H227" s="22"/>
    </row>
    <row r="228" spans="3:8" ht="12" customHeight="1" x14ac:dyDescent="0.25">
      <c r="C228" s="28" t="s">
        <v>27</v>
      </c>
      <c r="D228" s="16"/>
      <c r="E228" s="16"/>
      <c r="F228" s="18"/>
      <c r="G228" s="16"/>
      <c r="H228" s="22"/>
    </row>
  </sheetData>
  <pageMargins left="0.7" right="0.7" top="0.75" bottom="0.75" header="0.3" footer="0.3"/>
  <pageSetup paperSize="9" scale="72" orientation="portrait" r:id="rId1"/>
  <rowBreaks count="4" manualBreakCount="4">
    <brk id="65" min="1" max="7" man="1"/>
    <brk id="127" min="1" max="7" man="1"/>
    <brk id="175" min="1" max="7" man="1"/>
    <brk id="19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Troškovnik_Razni GO radovi</vt:lpstr>
      <vt:lpstr>'Troškovnik_Razni GO radovi'!Print_Area</vt:lpstr>
    </vt:vector>
  </TitlesOfParts>
  <Company>Plava Laguna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Entoni Sošić</dc:creator>
  <cp:lastModifiedBy>Gianluca Banko</cp:lastModifiedBy>
  <cp:lastPrinted>2024-05-13T07:24:03Z</cp:lastPrinted>
  <dcterms:created xsi:type="dcterms:W3CDTF">2022-03-08T07:18:10Z</dcterms:created>
  <dcterms:modified xsi:type="dcterms:W3CDTF">2024-09-24T11:19:16Z</dcterms:modified>
</cp:coreProperties>
</file>